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5385" activeTab="0"/>
  </bookViews>
  <sheets>
    <sheet name="CLOCALC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<sst xmlns="http://schemas.openxmlformats.org/spreadsheetml/2006/main" count="71" uniqueCount="66">
  <si>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v.a.</t>
  </si>
  <si>
    <t>c.o.</t>
  </si>
  <si>
    <t>Vol.</t>
  </si>
  <si>
    <t>Jeffrey</t>
  </si>
  <si>
    <t xml:space="preserve">  &amp;   Hum</t>
  </si>
  <si>
    <t>phrey</t>
  </si>
  <si>
    <t>Lore</t>
  </si>
  <si>
    <t>nzen</t>
  </si>
  <si>
    <t>Lorenzen</t>
  </si>
  <si>
    <t>Pars&amp; Strick</t>
  </si>
  <si>
    <t>%Cl ativa</t>
  </si>
  <si>
    <t>amostra</t>
  </si>
  <si>
    <t>750 nm</t>
  </si>
  <si>
    <t>665 nm</t>
  </si>
  <si>
    <t>664 nm</t>
  </si>
  <si>
    <t>647 nm</t>
  </si>
  <si>
    <t>645 nm</t>
  </si>
  <si>
    <t>630 nm</t>
  </si>
  <si>
    <t>510 nm</t>
  </si>
  <si>
    <t>480 nm</t>
  </si>
  <si>
    <t>750  a</t>
  </si>
  <si>
    <t>665  a</t>
  </si>
  <si>
    <t>(ml)</t>
  </si>
  <si>
    <t>(cm)</t>
  </si>
  <si>
    <t>Filt.(ml)</t>
  </si>
  <si>
    <t xml:space="preserve">Cl a </t>
  </si>
  <si>
    <t>Cl b</t>
  </si>
  <si>
    <t>Cl c</t>
  </si>
  <si>
    <t>Cl a</t>
  </si>
  <si>
    <t xml:space="preserve">Feo a </t>
  </si>
  <si>
    <t>Cl tot</t>
  </si>
  <si>
    <t>Cálculo de clorofilas, feopigmentos-a e carotenóides</t>
  </si>
  <si>
    <t>Carotenoides</t>
  </si>
  <si>
    <t>Tubo</t>
  </si>
  <si>
    <t>C1</t>
  </si>
  <si>
    <t>C-N1</t>
  </si>
  <si>
    <t>C-P1</t>
  </si>
  <si>
    <t>C-V1</t>
  </si>
  <si>
    <t>C2</t>
  </si>
  <si>
    <t>C-N2</t>
  </si>
  <si>
    <t>C-P2</t>
  </si>
  <si>
    <t>C-V2</t>
  </si>
  <si>
    <t>C3</t>
  </si>
  <si>
    <t>C-N3</t>
  </si>
  <si>
    <t>C-P3</t>
  </si>
  <si>
    <t>C-V3</t>
  </si>
  <si>
    <t>C4</t>
  </si>
  <si>
    <t>C-N4</t>
  </si>
  <si>
    <t>C-P4</t>
  </si>
  <si>
    <t>C-V4</t>
  </si>
  <si>
    <t>C5</t>
  </si>
  <si>
    <t>C-N5</t>
  </si>
  <si>
    <t>C-P5</t>
  </si>
  <si>
    <t>C-V5</t>
  </si>
  <si>
    <t>* Notem que apenas a Tetraselmis tem Cl-b e o Phaeodactylum tem Cl-c.</t>
  </si>
  <si>
    <t>Os resultados de Cl-b para Phaeodactylum e Cl-c para Tetraselmis são artefatos matemáticos.</t>
  </si>
  <si>
    <t>Cl b*</t>
  </si>
  <si>
    <t>Cl c*</t>
  </si>
  <si>
    <t>razão 480/665</t>
  </si>
  <si>
    <t>Carot.</t>
  </si>
  <si>
    <t>(mg/m3)</t>
  </si>
  <si>
    <t>Tetraselmis</t>
  </si>
  <si>
    <t>Cianobacteria</t>
  </si>
  <si>
    <t>Phaeodactylum</t>
  </si>
  <si>
    <t>Concentração de Cl-a na cultura mãe de onde foram retirados 1 ml e adicionados a 200 ml de meio novo.</t>
  </si>
  <si>
    <t xml:space="preserve">Cultura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</si>
</sst>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8"/>
      <name val="MS Sans Serif"/>
      <family val="0"/>
    </font>
    <font>
      <sz val="7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MS Sans Serif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left"/>
    </xf>
    <xf numFmtId="2" fontId="6" fillId="0" borderId="0" xfId="0" applyNumberFormat="1" applyFont="1" applyFill="1" applyAlignment="1" quotePrefix="1">
      <alignment horizontal="left"/>
    </xf>
    <xf numFmtId="0" fontId="0" fillId="10" borderId="0" xfId="0" applyFill="1" applyAlignment="1" quotePrefix="1">
      <alignment horizontal="center"/>
    </xf>
    <xf numFmtId="2" fontId="0" fillId="1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19" borderId="0" xfId="0" applyNumberFormat="1" applyFill="1" applyAlignment="1">
      <alignment/>
    </xf>
    <xf numFmtId="2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2" fontId="0" fillId="0" borderId="0" xfId="0" applyNumberFormat="1" applyFont="1" applyAlignment="1">
      <alignment/>
    </xf>
    <xf numFmtId="2" fontId="0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0" fontId="23" fillId="7" borderId="0" xfId="48" applyFont="1" applyFill="1">
      <alignment/>
      <protection/>
    </xf>
    <xf numFmtId="2" fontId="0" fillId="7" borderId="0" xfId="0" applyNumberFormat="1" applyFill="1" applyAlignment="1">
      <alignment/>
    </xf>
    <xf numFmtId="0" fontId="24" fillId="7" borderId="0" xfId="0" applyFont="1" applyFill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9"/>
  <sheetViews>
    <sheetView tabSelected="1" zoomScalePageLayoutView="0" workbookViewId="0" topLeftCell="A1">
      <selection activeCell="M31" sqref="M31"/>
    </sheetView>
  </sheetViews>
  <sheetFormatPr defaultColWidth="11.421875" defaultRowHeight="12.75"/>
  <cols>
    <col min="1" max="1" width="11.421875" style="0" customWidth="1"/>
    <col min="2" max="2" width="9.8515625" style="0" customWidth="1"/>
    <col min="3" max="12" width="6.7109375" style="13" customWidth="1"/>
    <col min="13" max="13" width="4.7109375" style="2" customWidth="1"/>
    <col min="14" max="14" width="4.7109375" style="0" customWidth="1"/>
    <col min="15" max="15" width="6.7109375" style="0" customWidth="1"/>
    <col min="16" max="16" width="13.421875" style="18" customWidth="1"/>
    <col min="17" max="17" width="7.8515625" style="0" customWidth="1"/>
    <col min="18" max="18" width="6.7109375" style="0" customWidth="1"/>
    <col min="19" max="19" width="7.421875" style="0" customWidth="1"/>
    <col min="20" max="20" width="8.7109375" style="3" customWidth="1"/>
    <col min="21" max="21" width="7.7109375" style="8" customWidth="1"/>
    <col min="22" max="22" width="11.00390625" style="17" customWidth="1"/>
    <col min="23" max="23" width="10.7109375" style="17" customWidth="1"/>
    <col min="24" max="24" width="12.7109375" style="7" customWidth="1"/>
  </cols>
  <sheetData>
    <row r="1" spans="1:24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 t="s">
        <v>0</v>
      </c>
      <c r="N1" t="s">
        <v>1</v>
      </c>
      <c r="O1" t="s">
        <v>2</v>
      </c>
      <c r="P1" s="16" t="s">
        <v>3</v>
      </c>
      <c r="Q1" s="1" t="s">
        <v>4</v>
      </c>
      <c r="R1" s="1" t="s">
        <v>5</v>
      </c>
      <c r="S1" s="5" t="s">
        <v>6</v>
      </c>
      <c r="T1" s="6" t="s">
        <v>7</v>
      </c>
      <c r="U1" s="11" t="s">
        <v>8</v>
      </c>
      <c r="V1" s="19" t="s">
        <v>9</v>
      </c>
      <c r="W1" s="17" t="s">
        <v>10</v>
      </c>
      <c r="X1" s="29" t="s">
        <v>58</v>
      </c>
    </row>
    <row r="2" spans="1:22" ht="12.75">
      <c r="A2" t="s">
        <v>33</v>
      </c>
      <c r="B2" s="9" t="s">
        <v>11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17</v>
      </c>
      <c r="I2" s="12" t="s">
        <v>18</v>
      </c>
      <c r="J2" s="12" t="s">
        <v>19</v>
      </c>
      <c r="K2" s="14" t="s">
        <v>20</v>
      </c>
      <c r="L2" s="14" t="s">
        <v>21</v>
      </c>
      <c r="M2" s="2" t="s">
        <v>22</v>
      </c>
      <c r="N2" s="2" t="s">
        <v>23</v>
      </c>
      <c r="O2" s="6" t="s">
        <v>24</v>
      </c>
      <c r="P2" s="21" t="s">
        <v>25</v>
      </c>
      <c r="Q2" s="28" t="s">
        <v>56</v>
      </c>
      <c r="R2" s="28" t="s">
        <v>57</v>
      </c>
      <c r="S2" s="4" t="s">
        <v>28</v>
      </c>
      <c r="T2" s="1" t="s">
        <v>29</v>
      </c>
      <c r="U2" s="10" t="s">
        <v>30</v>
      </c>
      <c r="V2" s="20" t="s">
        <v>32</v>
      </c>
    </row>
    <row r="3" spans="1:24" ht="12.75">
      <c r="A3">
        <v>71</v>
      </c>
      <c r="B3" t="s">
        <v>34</v>
      </c>
      <c r="C3" s="13">
        <v>12</v>
      </c>
      <c r="D3" s="13">
        <v>256</v>
      </c>
      <c r="E3" s="13">
        <v>256</v>
      </c>
      <c r="F3" s="13">
        <v>145</v>
      </c>
      <c r="G3" s="13">
        <v>145</v>
      </c>
      <c r="H3" s="13">
        <v>74</v>
      </c>
      <c r="I3" s="13">
        <v>69</v>
      </c>
      <c r="J3" s="13">
        <v>336</v>
      </c>
      <c r="K3" s="13">
        <v>14</v>
      </c>
      <c r="L3" s="13">
        <v>164</v>
      </c>
      <c r="M3" s="5">
        <v>12</v>
      </c>
      <c r="N3">
        <v>5</v>
      </c>
      <c r="O3">
        <v>5</v>
      </c>
      <c r="P3" s="22">
        <f aca="true" t="shared" si="0" ref="P3:P22">(11.85*(E3-C3)-1.54*(F3-C3)-0.08*(H3-C3))*M3/(O3*N3)</f>
        <v>1287.1776</v>
      </c>
      <c r="Q3" s="7">
        <f aca="true" t="shared" si="1" ref="Q3:Q20">(21.03*(F3-C3)-5.43*(E3-C3)-2.66*(H3-C3))*M3/(O3*N3)</f>
        <v>627.4320000000001</v>
      </c>
      <c r="R3" s="7">
        <f aca="true" t="shared" si="2" ref="R3:R22">(24.52*(H3-C3)-1.67*(E3-C3)-7.6*(F3-C3))*M3/(O3*N3)</f>
        <v>48.94080000000002</v>
      </c>
      <c r="S3" s="7">
        <f aca="true" t="shared" si="3" ref="S3:S22">(11*2.43*((D3-C3)-(L3-K3)))*M3/(N3*O3)</f>
        <v>1206.0575999999999</v>
      </c>
      <c r="T3" s="8">
        <f aca="true" t="shared" si="4" ref="T3:T18">(11*2.43*(1.7*(L3-K3)-(D3-C3)))*M3/(O3*N3)</f>
        <v>141.13440000000003</v>
      </c>
      <c r="U3" s="8">
        <f aca="true" t="shared" si="5" ref="U3:U22">S3+T3</f>
        <v>1347.192</v>
      </c>
      <c r="V3" s="25">
        <f aca="true" t="shared" si="6" ref="V3:V22">(7.6*(J3-3*C3)-1.49*(I3-2*C3))*M3/(N3*O3)</f>
        <v>1062.216</v>
      </c>
      <c r="W3" s="17">
        <f>S3*100/(S3+T3)</f>
        <v>89.5238095238095</v>
      </c>
      <c r="X3" s="7">
        <f>J3/D3</f>
        <v>1.3125</v>
      </c>
    </row>
    <row r="4" spans="1:24" ht="12.75">
      <c r="A4">
        <v>72</v>
      </c>
      <c r="B4" t="s">
        <v>35</v>
      </c>
      <c r="C4" s="13">
        <v>8</v>
      </c>
      <c r="D4" s="13">
        <v>16</v>
      </c>
      <c r="E4" s="13">
        <v>16</v>
      </c>
      <c r="F4" s="13">
        <v>12</v>
      </c>
      <c r="G4" s="13">
        <v>12</v>
      </c>
      <c r="H4" s="13">
        <v>9</v>
      </c>
      <c r="I4" s="13">
        <v>22</v>
      </c>
      <c r="J4" s="13">
        <v>26</v>
      </c>
      <c r="K4" s="13">
        <v>9</v>
      </c>
      <c r="L4" s="13">
        <v>14</v>
      </c>
      <c r="M4" s="5">
        <v>12</v>
      </c>
      <c r="N4">
        <v>5</v>
      </c>
      <c r="O4">
        <v>5</v>
      </c>
      <c r="P4" s="22">
        <f>(11.85*(E4-C4)-1.54*(F4-C4)-0.08*(H4-C4))*M4/(O4*N4)</f>
        <v>42.5088</v>
      </c>
      <c r="Q4" s="7">
        <f>(21.03*(F4-C4)-5.43*(E4-C4)-2.66*(H4-C4))*M4/(O4*N4)</f>
        <v>18.249600000000004</v>
      </c>
      <c r="R4" s="7">
        <v>0</v>
      </c>
      <c r="S4" s="7">
        <f>(11*2.43*((D4-C4)-(L4-K4)))*M4/(N4*O4)</f>
        <v>38.4912</v>
      </c>
      <c r="T4" s="8">
        <f>(11*2.43*(1.7*(L4-K4)-(D4-C4)))*M4/(O4*N4)</f>
        <v>6.4152</v>
      </c>
      <c r="U4" s="8">
        <f>S4+T4</f>
        <v>44.9064</v>
      </c>
      <c r="V4" s="25">
        <f>(7.6*(J4-3*C4)-1.49*(I4-2*C4))*M4/(N4*O4)</f>
        <v>3.0048000000000004</v>
      </c>
      <c r="W4" s="17">
        <f>S4*100/(S4+T4)</f>
        <v>85.71428571428572</v>
      </c>
      <c r="X4" s="7">
        <f aca="true" t="shared" si="7" ref="X4:X22">J4/D4</f>
        <v>1.625</v>
      </c>
    </row>
    <row r="5" spans="1:24" ht="12.75">
      <c r="A5">
        <v>73</v>
      </c>
      <c r="B5" t="s">
        <v>36</v>
      </c>
      <c r="C5" s="13">
        <v>18</v>
      </c>
      <c r="D5" s="13">
        <v>25</v>
      </c>
      <c r="E5" s="13">
        <v>25</v>
      </c>
      <c r="F5" s="13">
        <v>13</v>
      </c>
      <c r="G5" s="13">
        <v>13</v>
      </c>
      <c r="H5" s="13">
        <v>7</v>
      </c>
      <c r="I5" s="13">
        <v>16</v>
      </c>
      <c r="J5" s="13">
        <v>44</v>
      </c>
      <c r="K5" s="13">
        <v>14</v>
      </c>
      <c r="L5" s="13">
        <v>17</v>
      </c>
      <c r="M5" s="5">
        <v>12</v>
      </c>
      <c r="N5">
        <v>5</v>
      </c>
      <c r="O5">
        <v>5</v>
      </c>
      <c r="P5" s="22">
        <f>(11.85*(E5-C5)-1.54*(F5-C5)-0.08*(H5-C5))*M5/(O5*N5)</f>
        <v>43.934400000000004</v>
      </c>
      <c r="Q5" s="7">
        <v>0</v>
      </c>
      <c r="R5" s="7">
        <v>0</v>
      </c>
      <c r="S5" s="7">
        <f>(11*2.43*((D5-C5)-(L5-K5)))*M5/(N5*O5)</f>
        <v>51.3216</v>
      </c>
      <c r="T5" s="8">
        <v>0</v>
      </c>
      <c r="U5" s="8">
        <f>S5+T5</f>
        <v>51.3216</v>
      </c>
      <c r="V5" s="25">
        <v>0</v>
      </c>
      <c r="W5" s="17">
        <f>S5*100/(S5+T5)</f>
        <v>100</v>
      </c>
      <c r="X5" s="7">
        <f t="shared" si="7"/>
        <v>1.76</v>
      </c>
    </row>
    <row r="6" spans="1:24" ht="12.75">
      <c r="A6">
        <f aca="true" t="shared" si="8" ref="A6:A22">A5+1</f>
        <v>74</v>
      </c>
      <c r="B6" t="s">
        <v>37</v>
      </c>
      <c r="C6" s="13">
        <v>10</v>
      </c>
      <c r="D6" s="13">
        <v>278</v>
      </c>
      <c r="E6" s="13">
        <v>278</v>
      </c>
      <c r="F6" s="13">
        <v>158</v>
      </c>
      <c r="G6" s="13">
        <v>158</v>
      </c>
      <c r="H6" s="13">
        <v>79</v>
      </c>
      <c r="I6" s="13">
        <v>72</v>
      </c>
      <c r="J6" s="13">
        <v>358</v>
      </c>
      <c r="K6" s="13">
        <v>11</v>
      </c>
      <c r="L6" s="13">
        <v>173</v>
      </c>
      <c r="M6" s="5">
        <v>12</v>
      </c>
      <c r="N6">
        <v>5</v>
      </c>
      <c r="O6">
        <v>5</v>
      </c>
      <c r="P6" s="22">
        <f>(11.85*(E6-C6)-1.54*(F6-C6)-0.08*(H6-C6))*M6/(O6*N6)</f>
        <v>1412.3327999999997</v>
      </c>
      <c r="Q6" s="7">
        <f>(21.03*(F6-C6)-5.43*(E6-C6)-2.66*(H6-C6))*M6/(O6*N6)</f>
        <v>707.3568</v>
      </c>
      <c r="R6" s="7">
        <f>(24.52*(H6-C6)-1.67*(E6-C6)-7.6*(F6-C6))*M6/(O6*N6)</f>
        <v>57.36959999999999</v>
      </c>
      <c r="S6" s="7">
        <f>(11*2.43*((D6-C6)-(L6-K6)))*M6/(N6*O6)</f>
        <v>1360.0223999999998</v>
      </c>
      <c r="T6" s="8">
        <f>(11*2.43*(1.7*(L6-K6)-(D6-C6)))*M6/(O6*N6)</f>
        <v>94.9449599999997</v>
      </c>
      <c r="U6" s="8">
        <f>S6+T6</f>
        <v>1454.9673599999996</v>
      </c>
      <c r="V6" s="25">
        <f>(7.6*(J6-3*C6)-1.49*(I6-2*C6))*M6/(N6*O6)</f>
        <v>1159.3536</v>
      </c>
      <c r="W6" s="17">
        <f>S6*100/(S6+T6)</f>
        <v>93.47442680776015</v>
      </c>
      <c r="X6" s="7">
        <f t="shared" si="7"/>
        <v>1.2877697841726619</v>
      </c>
    </row>
    <row r="7" spans="1:24" ht="12.75">
      <c r="A7">
        <f t="shared" si="8"/>
        <v>75</v>
      </c>
      <c r="B7" t="s">
        <v>38</v>
      </c>
      <c r="C7" s="13">
        <v>11</v>
      </c>
      <c r="D7" s="13">
        <v>226</v>
      </c>
      <c r="E7" s="13">
        <v>226</v>
      </c>
      <c r="F7" s="13">
        <v>57</v>
      </c>
      <c r="G7" s="13">
        <v>57</v>
      </c>
      <c r="H7" s="13">
        <v>57</v>
      </c>
      <c r="I7" s="13">
        <v>72</v>
      </c>
      <c r="J7" s="13">
        <v>257</v>
      </c>
      <c r="K7" s="13">
        <v>13</v>
      </c>
      <c r="L7" s="13">
        <v>138</v>
      </c>
      <c r="M7" s="5">
        <v>12</v>
      </c>
      <c r="N7">
        <v>5</v>
      </c>
      <c r="O7">
        <v>5</v>
      </c>
      <c r="P7" s="22">
        <f t="shared" si="0"/>
        <v>1187.1504</v>
      </c>
      <c r="Q7" s="7">
        <v>0</v>
      </c>
      <c r="R7" s="7">
        <f t="shared" si="2"/>
        <v>201.24960000000007</v>
      </c>
      <c r="S7" s="7">
        <f t="shared" si="3"/>
        <v>1154.7359999999999</v>
      </c>
      <c r="T7" s="8">
        <v>0</v>
      </c>
      <c r="U7" s="8">
        <f t="shared" si="5"/>
        <v>1154.7359999999999</v>
      </c>
      <c r="V7" s="25">
        <f t="shared" si="6"/>
        <v>781.3919999999999</v>
      </c>
      <c r="W7" s="17">
        <f aca="true" t="shared" si="9" ref="W7:W19">S7*100/(S7+T7)</f>
        <v>100</v>
      </c>
      <c r="X7" s="7">
        <f t="shared" si="7"/>
        <v>1.1371681415929205</v>
      </c>
    </row>
    <row r="8" spans="1:24" ht="12.75">
      <c r="A8">
        <f t="shared" si="8"/>
        <v>76</v>
      </c>
      <c r="B8" t="s">
        <v>39</v>
      </c>
      <c r="C8" s="13">
        <v>10</v>
      </c>
      <c r="D8" s="13">
        <v>20</v>
      </c>
      <c r="E8" s="13">
        <v>20</v>
      </c>
      <c r="F8" s="13">
        <v>14</v>
      </c>
      <c r="G8" s="13">
        <v>14</v>
      </c>
      <c r="H8" s="13">
        <v>13</v>
      </c>
      <c r="I8" s="13">
        <v>25</v>
      </c>
      <c r="J8" s="13">
        <v>37</v>
      </c>
      <c r="K8" s="13">
        <v>21</v>
      </c>
      <c r="L8" s="13">
        <v>26</v>
      </c>
      <c r="M8" s="5">
        <v>12</v>
      </c>
      <c r="N8">
        <v>5</v>
      </c>
      <c r="O8">
        <v>5</v>
      </c>
      <c r="P8" s="22">
        <f t="shared" si="0"/>
        <v>53.808</v>
      </c>
      <c r="Q8" s="7">
        <f t="shared" si="1"/>
        <v>10.483200000000004</v>
      </c>
      <c r="R8" s="7">
        <f t="shared" si="2"/>
        <v>12.7008</v>
      </c>
      <c r="S8" s="7">
        <f t="shared" si="3"/>
        <v>64.152</v>
      </c>
      <c r="T8" s="8">
        <v>0</v>
      </c>
      <c r="U8" s="8">
        <f t="shared" si="5"/>
        <v>64.152</v>
      </c>
      <c r="V8" s="25">
        <f t="shared" si="6"/>
        <v>21.959999999999994</v>
      </c>
      <c r="W8" s="17">
        <f t="shared" si="9"/>
        <v>100</v>
      </c>
      <c r="X8" s="7">
        <f t="shared" si="7"/>
        <v>1.85</v>
      </c>
    </row>
    <row r="9" spans="1:24" ht="12.75">
      <c r="A9">
        <f t="shared" si="8"/>
        <v>77</v>
      </c>
      <c r="B9" t="s">
        <v>40</v>
      </c>
      <c r="C9" s="13">
        <v>11</v>
      </c>
      <c r="D9" s="13">
        <v>24</v>
      </c>
      <c r="E9" s="13">
        <v>24</v>
      </c>
      <c r="F9" s="13">
        <v>14</v>
      </c>
      <c r="G9" s="13">
        <v>14</v>
      </c>
      <c r="H9" s="13">
        <v>15</v>
      </c>
      <c r="I9" s="13">
        <v>18</v>
      </c>
      <c r="J9" s="13">
        <v>33</v>
      </c>
      <c r="K9" s="13">
        <v>14</v>
      </c>
      <c r="L9" s="13">
        <v>21</v>
      </c>
      <c r="M9" s="5">
        <v>12</v>
      </c>
      <c r="N9">
        <v>5</v>
      </c>
      <c r="O9">
        <v>5</v>
      </c>
      <c r="P9" s="22">
        <f t="shared" si="0"/>
        <v>71.57279999999999</v>
      </c>
      <c r="Q9" s="7">
        <v>0</v>
      </c>
      <c r="R9" s="7">
        <f t="shared" si="2"/>
        <v>25.713600000000007</v>
      </c>
      <c r="S9" s="7">
        <f t="shared" si="3"/>
        <v>76.9824</v>
      </c>
      <c r="T9" s="8">
        <v>0</v>
      </c>
      <c r="U9" s="8">
        <f t="shared" si="5"/>
        <v>76.9824</v>
      </c>
      <c r="V9" s="25">
        <f t="shared" si="6"/>
        <v>2.8608</v>
      </c>
      <c r="W9" s="17">
        <f t="shared" si="9"/>
        <v>100</v>
      </c>
      <c r="X9" s="7">
        <f t="shared" si="7"/>
        <v>1.375</v>
      </c>
    </row>
    <row r="10" spans="1:24" ht="12.75">
      <c r="A10">
        <f t="shared" si="8"/>
        <v>78</v>
      </c>
      <c r="B10" t="s">
        <v>41</v>
      </c>
      <c r="C10" s="13">
        <v>9</v>
      </c>
      <c r="D10" s="13">
        <v>375</v>
      </c>
      <c r="E10" s="13">
        <v>375</v>
      </c>
      <c r="F10" s="13">
        <v>95</v>
      </c>
      <c r="G10" s="13">
        <v>95</v>
      </c>
      <c r="H10" s="13">
        <v>93</v>
      </c>
      <c r="I10" s="13">
        <v>102</v>
      </c>
      <c r="J10" s="13">
        <v>380</v>
      </c>
      <c r="K10" s="13">
        <v>11</v>
      </c>
      <c r="L10" s="13">
        <v>226</v>
      </c>
      <c r="M10" s="5">
        <v>12</v>
      </c>
      <c r="N10">
        <v>5</v>
      </c>
      <c r="O10">
        <v>5</v>
      </c>
      <c r="P10" s="22">
        <f t="shared" si="0"/>
        <v>2015.0112</v>
      </c>
      <c r="Q10" s="7">
        <v>0</v>
      </c>
      <c r="R10" s="7">
        <f t="shared" si="2"/>
        <v>381.5327999999999</v>
      </c>
      <c r="S10" s="7">
        <f t="shared" si="3"/>
        <v>1937.3904</v>
      </c>
      <c r="T10" s="8">
        <v>0</v>
      </c>
      <c r="U10" s="8">
        <f t="shared" si="5"/>
        <v>1937.3904</v>
      </c>
      <c r="V10" s="25">
        <f t="shared" si="6"/>
        <v>1227.6672</v>
      </c>
      <c r="W10" s="17">
        <f t="shared" si="9"/>
        <v>100</v>
      </c>
      <c r="X10" s="7">
        <f t="shared" si="7"/>
        <v>1.0133333333333334</v>
      </c>
    </row>
    <row r="11" spans="1:24" ht="12.75">
      <c r="A11">
        <f t="shared" si="8"/>
        <v>79</v>
      </c>
      <c r="B11" t="s">
        <v>42</v>
      </c>
      <c r="C11" s="13">
        <v>7</v>
      </c>
      <c r="D11" s="13">
        <v>66</v>
      </c>
      <c r="E11" s="13">
        <v>66</v>
      </c>
      <c r="F11" s="13">
        <v>18</v>
      </c>
      <c r="G11" s="13">
        <v>18</v>
      </c>
      <c r="H11" s="13">
        <v>16</v>
      </c>
      <c r="I11" s="13">
        <v>38</v>
      </c>
      <c r="J11" s="13">
        <v>123</v>
      </c>
      <c r="K11" s="13">
        <v>9</v>
      </c>
      <c r="L11" s="13">
        <v>44</v>
      </c>
      <c r="M11" s="5">
        <v>12</v>
      </c>
      <c r="N11">
        <v>5</v>
      </c>
      <c r="O11">
        <v>5</v>
      </c>
      <c r="P11" s="22">
        <f t="shared" si="0"/>
        <v>327.11519999999996</v>
      </c>
      <c r="Q11" s="7">
        <v>0</v>
      </c>
      <c r="R11" s="7">
        <f t="shared" si="2"/>
        <v>18.504000000000005</v>
      </c>
      <c r="S11" s="7">
        <f t="shared" si="3"/>
        <v>307.9296</v>
      </c>
      <c r="T11" s="8">
        <f t="shared" si="4"/>
        <v>6.4152</v>
      </c>
      <c r="U11" s="8">
        <f t="shared" si="5"/>
        <v>314.3448</v>
      </c>
      <c r="V11" s="25">
        <f t="shared" si="6"/>
        <v>354.93119999999993</v>
      </c>
      <c r="W11" s="17">
        <f t="shared" si="9"/>
        <v>97.95918367346938</v>
      </c>
      <c r="X11" s="7">
        <f t="shared" si="7"/>
        <v>1.8636363636363635</v>
      </c>
    </row>
    <row r="12" spans="1:24" ht="12.75">
      <c r="A12">
        <f t="shared" si="8"/>
        <v>80</v>
      </c>
      <c r="B12" t="s">
        <v>43</v>
      </c>
      <c r="C12" s="13">
        <v>8</v>
      </c>
      <c r="D12" s="13">
        <v>10</v>
      </c>
      <c r="E12" s="13">
        <v>10</v>
      </c>
      <c r="F12" s="13">
        <v>9</v>
      </c>
      <c r="G12" s="13">
        <v>9</v>
      </c>
      <c r="H12" s="13">
        <v>10</v>
      </c>
      <c r="I12" s="13">
        <v>12</v>
      </c>
      <c r="J12" s="13">
        <v>12</v>
      </c>
      <c r="K12" s="13">
        <v>9</v>
      </c>
      <c r="L12" s="13">
        <v>9</v>
      </c>
      <c r="M12" s="5">
        <v>12</v>
      </c>
      <c r="N12">
        <v>5</v>
      </c>
      <c r="O12">
        <v>5</v>
      </c>
      <c r="P12" s="22">
        <f t="shared" si="0"/>
        <v>10.56</v>
      </c>
      <c r="Q12" s="7">
        <f t="shared" si="1"/>
        <v>2.3280000000000007</v>
      </c>
      <c r="R12" s="7">
        <f t="shared" si="2"/>
        <v>18.288</v>
      </c>
      <c r="S12" s="7">
        <f t="shared" si="3"/>
        <v>25.6608</v>
      </c>
      <c r="T12" s="8">
        <v>0</v>
      </c>
      <c r="U12" s="8">
        <f t="shared" si="5"/>
        <v>25.6608</v>
      </c>
      <c r="V12" s="25">
        <v>0</v>
      </c>
      <c r="W12" s="17">
        <v>100</v>
      </c>
      <c r="X12" s="7">
        <f t="shared" si="7"/>
        <v>1.2</v>
      </c>
    </row>
    <row r="13" spans="1:24" ht="12.75">
      <c r="A13">
        <f t="shared" si="8"/>
        <v>81</v>
      </c>
      <c r="B13" t="s">
        <v>44</v>
      </c>
      <c r="C13" s="13">
        <v>11</v>
      </c>
      <c r="D13" s="13">
        <v>17</v>
      </c>
      <c r="E13" s="13">
        <v>17</v>
      </c>
      <c r="F13" s="13">
        <v>14</v>
      </c>
      <c r="G13" s="13">
        <v>14</v>
      </c>
      <c r="H13" s="13">
        <v>13</v>
      </c>
      <c r="I13" s="13">
        <v>17</v>
      </c>
      <c r="J13" s="13">
        <v>28</v>
      </c>
      <c r="K13" s="13">
        <v>13</v>
      </c>
      <c r="L13" s="13">
        <v>18</v>
      </c>
      <c r="M13" s="5">
        <v>12</v>
      </c>
      <c r="N13">
        <v>5</v>
      </c>
      <c r="O13">
        <v>5</v>
      </c>
      <c r="P13" s="22">
        <f t="shared" si="0"/>
        <v>31.833599999999997</v>
      </c>
      <c r="Q13" s="7">
        <f t="shared" si="1"/>
        <v>12.091200000000004</v>
      </c>
      <c r="R13" s="7">
        <f t="shared" si="2"/>
        <v>7.7856</v>
      </c>
      <c r="S13" s="7">
        <f t="shared" si="3"/>
        <v>12.8304</v>
      </c>
      <c r="T13" s="8">
        <f t="shared" si="4"/>
        <v>32.076</v>
      </c>
      <c r="U13" s="8">
        <f t="shared" si="5"/>
        <v>44.9064</v>
      </c>
      <c r="V13" s="25">
        <v>0</v>
      </c>
      <c r="W13" s="17">
        <f t="shared" si="9"/>
        <v>28.571428571428573</v>
      </c>
      <c r="X13" s="7">
        <f t="shared" si="7"/>
        <v>1.6470588235294117</v>
      </c>
    </row>
    <row r="14" spans="1:24" ht="12.75">
      <c r="A14">
        <f t="shared" si="8"/>
        <v>82</v>
      </c>
      <c r="B14" t="s">
        <v>45</v>
      </c>
      <c r="C14" s="13">
        <v>9</v>
      </c>
      <c r="D14" s="13">
        <v>74</v>
      </c>
      <c r="E14" s="13">
        <v>74</v>
      </c>
      <c r="F14" s="13">
        <v>25</v>
      </c>
      <c r="G14" s="13">
        <v>25</v>
      </c>
      <c r="H14" s="13">
        <v>20</v>
      </c>
      <c r="I14" s="13">
        <v>45</v>
      </c>
      <c r="J14" s="13">
        <v>131</v>
      </c>
      <c r="K14" s="13">
        <v>14</v>
      </c>
      <c r="L14" s="13">
        <v>52</v>
      </c>
      <c r="M14" s="5">
        <v>12</v>
      </c>
      <c r="N14">
        <v>5</v>
      </c>
      <c r="O14">
        <v>5</v>
      </c>
      <c r="P14" s="22">
        <f t="shared" si="0"/>
        <v>357.4704</v>
      </c>
      <c r="Q14" s="7">
        <v>0</v>
      </c>
      <c r="R14" s="7">
        <f t="shared" si="2"/>
        <v>18.993599999999983</v>
      </c>
      <c r="S14" s="7">
        <f t="shared" si="3"/>
        <v>346.42080000000004</v>
      </c>
      <c r="T14" s="8">
        <v>0</v>
      </c>
      <c r="U14" s="8">
        <f t="shared" si="5"/>
        <v>346.42080000000004</v>
      </c>
      <c r="V14" s="25">
        <f t="shared" si="6"/>
        <v>360.0816</v>
      </c>
      <c r="W14" s="17">
        <f t="shared" si="9"/>
        <v>99.99999999999999</v>
      </c>
      <c r="X14" s="7">
        <f t="shared" si="7"/>
        <v>1.7702702702702702</v>
      </c>
    </row>
    <row r="15" spans="1:24" ht="12.75">
      <c r="A15">
        <f t="shared" si="8"/>
        <v>83</v>
      </c>
      <c r="B15" t="s">
        <v>46</v>
      </c>
      <c r="C15" s="13">
        <v>13</v>
      </c>
      <c r="D15" s="13">
        <v>313</v>
      </c>
      <c r="E15" s="13">
        <v>313</v>
      </c>
      <c r="F15" s="13">
        <v>176</v>
      </c>
      <c r="G15" s="13">
        <v>176</v>
      </c>
      <c r="H15" s="13">
        <v>89</v>
      </c>
      <c r="I15" s="13">
        <v>74</v>
      </c>
      <c r="J15" s="13">
        <v>373</v>
      </c>
      <c r="K15" s="13">
        <v>17</v>
      </c>
      <c r="L15" s="13">
        <v>197</v>
      </c>
      <c r="M15" s="5">
        <v>12</v>
      </c>
      <c r="N15">
        <v>5</v>
      </c>
      <c r="O15">
        <v>5</v>
      </c>
      <c r="P15" s="22">
        <f t="shared" si="0"/>
        <v>1582.9920000000002</v>
      </c>
      <c r="Q15" s="7">
        <f t="shared" si="1"/>
        <v>766.4304000000001</v>
      </c>
      <c r="R15" s="7">
        <f t="shared" si="2"/>
        <v>59.38560000000001</v>
      </c>
      <c r="S15" s="7">
        <f t="shared" si="3"/>
        <v>1539.648</v>
      </c>
      <c r="T15" s="8">
        <f t="shared" si="4"/>
        <v>76.9824</v>
      </c>
      <c r="U15" s="8">
        <f t="shared" si="5"/>
        <v>1616.6304</v>
      </c>
      <c r="V15" s="25">
        <f t="shared" si="6"/>
        <v>1184.1024</v>
      </c>
      <c r="W15" s="17">
        <f t="shared" si="9"/>
        <v>95.23809523809523</v>
      </c>
      <c r="X15" s="7">
        <f t="shared" si="7"/>
        <v>1.1916932907348243</v>
      </c>
    </row>
    <row r="16" spans="1:24" ht="12.75">
      <c r="A16">
        <f t="shared" si="8"/>
        <v>84</v>
      </c>
      <c r="B16" t="s">
        <v>47</v>
      </c>
      <c r="C16" s="13">
        <v>12</v>
      </c>
      <c r="D16" s="13">
        <v>21</v>
      </c>
      <c r="E16" s="13">
        <v>21</v>
      </c>
      <c r="F16" s="13">
        <v>17</v>
      </c>
      <c r="G16" s="13">
        <v>17</v>
      </c>
      <c r="H16" s="13">
        <v>15</v>
      </c>
      <c r="I16" s="13">
        <v>19</v>
      </c>
      <c r="J16" s="13">
        <v>32</v>
      </c>
      <c r="K16" s="13">
        <v>15</v>
      </c>
      <c r="L16" s="13">
        <v>20</v>
      </c>
      <c r="M16" s="5">
        <v>12</v>
      </c>
      <c r="N16">
        <v>5</v>
      </c>
      <c r="O16">
        <v>5</v>
      </c>
      <c r="P16" s="22">
        <f t="shared" si="0"/>
        <v>47.3808</v>
      </c>
      <c r="Q16" s="7">
        <f t="shared" si="1"/>
        <v>23.184000000000005</v>
      </c>
      <c r="R16" s="7">
        <f t="shared" si="2"/>
        <v>9.8544</v>
      </c>
      <c r="S16" s="7">
        <f t="shared" si="3"/>
        <v>51.3216</v>
      </c>
      <c r="T16" s="8">
        <v>0</v>
      </c>
      <c r="U16" s="8">
        <f t="shared" si="5"/>
        <v>51.3216</v>
      </c>
      <c r="V16" s="25">
        <v>0</v>
      </c>
      <c r="W16" s="17">
        <f t="shared" si="9"/>
        <v>100</v>
      </c>
      <c r="X16" s="7">
        <f t="shared" si="7"/>
        <v>1.5238095238095237</v>
      </c>
    </row>
    <row r="17" spans="1:24" ht="12.75">
      <c r="A17">
        <f t="shared" si="8"/>
        <v>85</v>
      </c>
      <c r="B17" t="s">
        <v>48</v>
      </c>
      <c r="C17" s="13">
        <v>10</v>
      </c>
      <c r="D17" s="13">
        <v>34</v>
      </c>
      <c r="E17" s="13">
        <v>34</v>
      </c>
      <c r="F17" s="13">
        <v>24</v>
      </c>
      <c r="G17" s="13">
        <v>24</v>
      </c>
      <c r="H17" s="13">
        <v>20</v>
      </c>
      <c r="I17" s="13">
        <v>28</v>
      </c>
      <c r="J17" s="13">
        <v>53</v>
      </c>
      <c r="K17" s="13">
        <v>14</v>
      </c>
      <c r="L17" s="13">
        <v>27</v>
      </c>
      <c r="M17" s="5">
        <v>12</v>
      </c>
      <c r="N17">
        <v>5</v>
      </c>
      <c r="O17">
        <v>5</v>
      </c>
      <c r="P17" s="22">
        <f t="shared" si="0"/>
        <v>125.77919999999999</v>
      </c>
      <c r="Q17" s="7">
        <f t="shared" si="1"/>
        <v>66.00000000000001</v>
      </c>
      <c r="R17" s="7">
        <f t="shared" si="2"/>
        <v>47.385600000000004</v>
      </c>
      <c r="S17" s="7">
        <f t="shared" si="3"/>
        <v>141.13440000000003</v>
      </c>
      <c r="T17" s="8">
        <v>0</v>
      </c>
      <c r="U17" s="8">
        <f t="shared" si="5"/>
        <v>141.13440000000003</v>
      </c>
      <c r="V17" s="25">
        <f t="shared" si="6"/>
        <v>78.1824</v>
      </c>
      <c r="W17" s="17">
        <f t="shared" si="9"/>
        <v>100</v>
      </c>
      <c r="X17" s="7">
        <f t="shared" si="7"/>
        <v>1.5588235294117647</v>
      </c>
    </row>
    <row r="18" spans="1:24" ht="12.75">
      <c r="A18">
        <f t="shared" si="8"/>
        <v>86</v>
      </c>
      <c r="B18" t="s">
        <v>49</v>
      </c>
      <c r="C18" s="13">
        <v>16</v>
      </c>
      <c r="D18" s="13">
        <v>258</v>
      </c>
      <c r="E18" s="13">
        <v>258</v>
      </c>
      <c r="F18" s="13">
        <v>146</v>
      </c>
      <c r="G18" s="13">
        <v>146</v>
      </c>
      <c r="H18" s="13">
        <v>76</v>
      </c>
      <c r="I18" s="13">
        <v>63</v>
      </c>
      <c r="J18" s="13">
        <v>298</v>
      </c>
      <c r="K18" s="13">
        <v>14</v>
      </c>
      <c r="L18" s="13">
        <v>160</v>
      </c>
      <c r="M18" s="5">
        <v>12</v>
      </c>
      <c r="N18">
        <v>5</v>
      </c>
      <c r="O18">
        <v>5</v>
      </c>
      <c r="P18" s="22">
        <f t="shared" si="0"/>
        <v>1278.096</v>
      </c>
      <c r="Q18" s="7">
        <f t="shared" si="1"/>
        <v>604.9152000000001</v>
      </c>
      <c r="R18" s="7">
        <f t="shared" si="2"/>
        <v>37.94879999999998</v>
      </c>
      <c r="S18" s="7">
        <f t="shared" si="3"/>
        <v>1231.7184</v>
      </c>
      <c r="T18" s="8">
        <f t="shared" si="4"/>
        <v>79.54847999999986</v>
      </c>
      <c r="U18" s="8">
        <f t="shared" si="5"/>
        <v>1311.26688</v>
      </c>
      <c r="V18" s="25">
        <f t="shared" si="6"/>
        <v>889.8288</v>
      </c>
      <c r="W18" s="17">
        <f t="shared" si="9"/>
        <v>93.9334637964775</v>
      </c>
      <c r="X18" s="7">
        <f t="shared" si="7"/>
        <v>1.1550387596899225</v>
      </c>
    </row>
    <row r="19" spans="1:24" ht="12.75">
      <c r="A19">
        <f t="shared" si="8"/>
        <v>87</v>
      </c>
      <c r="B19" t="s">
        <v>50</v>
      </c>
      <c r="C19" s="13">
        <v>14</v>
      </c>
      <c r="D19" s="13">
        <v>269</v>
      </c>
      <c r="E19" s="13">
        <v>269</v>
      </c>
      <c r="F19" s="13">
        <v>70</v>
      </c>
      <c r="G19" s="13">
        <v>70</v>
      </c>
      <c r="H19" s="13">
        <v>69</v>
      </c>
      <c r="I19" s="13">
        <v>87</v>
      </c>
      <c r="J19" s="13">
        <v>306</v>
      </c>
      <c r="K19" s="13">
        <v>12</v>
      </c>
      <c r="L19" s="13">
        <v>161</v>
      </c>
      <c r="M19" s="5">
        <v>12</v>
      </c>
      <c r="N19">
        <v>5</v>
      </c>
      <c r="O19">
        <v>5</v>
      </c>
      <c r="P19" s="22">
        <f t="shared" si="0"/>
        <v>1406.9328</v>
      </c>
      <c r="Q19" s="7">
        <v>0</v>
      </c>
      <c r="R19" s="7">
        <f t="shared" si="2"/>
        <v>238.632</v>
      </c>
      <c r="S19" s="7">
        <f t="shared" si="3"/>
        <v>1360.0223999999998</v>
      </c>
      <c r="T19" s="8">
        <v>0</v>
      </c>
      <c r="U19" s="8">
        <f t="shared" si="5"/>
        <v>1360.0223999999998</v>
      </c>
      <c r="V19" s="25">
        <f t="shared" si="6"/>
        <v>920.8752</v>
      </c>
      <c r="W19" s="17">
        <f t="shared" si="9"/>
        <v>100</v>
      </c>
      <c r="X19" s="7">
        <f t="shared" si="7"/>
        <v>1.137546468401487</v>
      </c>
    </row>
    <row r="20" spans="1:24" ht="12.75">
      <c r="A20">
        <f t="shared" si="8"/>
        <v>88</v>
      </c>
      <c r="B20" t="s">
        <v>51</v>
      </c>
      <c r="C20" s="13">
        <v>12</v>
      </c>
      <c r="D20" s="13">
        <v>18</v>
      </c>
      <c r="E20" s="13">
        <v>18</v>
      </c>
      <c r="F20" s="13">
        <v>15</v>
      </c>
      <c r="G20" s="13">
        <v>15</v>
      </c>
      <c r="H20" s="13">
        <v>17</v>
      </c>
      <c r="I20" s="13">
        <v>25</v>
      </c>
      <c r="J20" s="13">
        <v>32</v>
      </c>
      <c r="K20" s="13">
        <v>15</v>
      </c>
      <c r="L20" s="13">
        <v>18</v>
      </c>
      <c r="M20" s="5">
        <v>12</v>
      </c>
      <c r="N20">
        <v>5</v>
      </c>
      <c r="O20">
        <v>5</v>
      </c>
      <c r="P20" s="22">
        <f t="shared" si="0"/>
        <v>31.718399999999992</v>
      </c>
      <c r="Q20" s="7">
        <f t="shared" si="1"/>
        <v>8.260800000000001</v>
      </c>
      <c r="R20" s="7">
        <f t="shared" si="2"/>
        <v>43.09440000000001</v>
      </c>
      <c r="S20" s="7">
        <f t="shared" si="3"/>
        <v>38.4912</v>
      </c>
      <c r="T20" s="8">
        <v>0</v>
      </c>
      <c r="U20" s="8">
        <f t="shared" si="5"/>
        <v>38.4912</v>
      </c>
      <c r="V20" s="25">
        <v>0</v>
      </c>
      <c r="W20" s="17">
        <f>S20*100/(S20+T20)</f>
        <v>100</v>
      </c>
      <c r="X20" s="7">
        <f t="shared" si="7"/>
        <v>1.7777777777777777</v>
      </c>
    </row>
    <row r="21" spans="1:24" ht="12.75">
      <c r="A21">
        <f t="shared" si="8"/>
        <v>89</v>
      </c>
      <c r="B21" t="s">
        <v>52</v>
      </c>
      <c r="C21" s="13">
        <v>13</v>
      </c>
      <c r="D21" s="13">
        <v>24</v>
      </c>
      <c r="E21" s="13">
        <v>24</v>
      </c>
      <c r="F21" s="13">
        <v>14</v>
      </c>
      <c r="G21" s="13">
        <v>14</v>
      </c>
      <c r="H21" s="13">
        <v>15</v>
      </c>
      <c r="I21" s="13">
        <v>17</v>
      </c>
      <c r="J21" s="13">
        <v>32</v>
      </c>
      <c r="K21" s="13">
        <v>10</v>
      </c>
      <c r="L21" s="13">
        <v>16</v>
      </c>
      <c r="M21" s="5">
        <v>12</v>
      </c>
      <c r="N21">
        <v>5</v>
      </c>
      <c r="O21">
        <v>5</v>
      </c>
      <c r="P21" s="22">
        <f t="shared" si="0"/>
        <v>61.75200000000001</v>
      </c>
      <c r="Q21" s="7">
        <v>0</v>
      </c>
      <c r="R21" s="7">
        <f t="shared" si="2"/>
        <v>11.0736</v>
      </c>
      <c r="S21" s="7">
        <f t="shared" si="3"/>
        <v>64.152</v>
      </c>
      <c r="T21" s="8">
        <v>0</v>
      </c>
      <c r="U21" s="8">
        <f t="shared" si="5"/>
        <v>64.152</v>
      </c>
      <c r="V21" s="25">
        <v>0</v>
      </c>
      <c r="W21" s="17">
        <f>S21*100/(S21+T21)</f>
        <v>100</v>
      </c>
      <c r="X21" s="7">
        <f t="shared" si="7"/>
        <v>1.3333333333333333</v>
      </c>
    </row>
    <row r="22" spans="1:24" ht="12.75">
      <c r="A22">
        <f t="shared" si="8"/>
        <v>90</v>
      </c>
      <c r="B22" t="s">
        <v>53</v>
      </c>
      <c r="C22" s="13">
        <v>16</v>
      </c>
      <c r="D22" s="13">
        <v>256</v>
      </c>
      <c r="E22" s="13">
        <v>256</v>
      </c>
      <c r="F22" s="13">
        <v>68</v>
      </c>
      <c r="G22" s="13">
        <v>68</v>
      </c>
      <c r="H22" s="13">
        <v>67</v>
      </c>
      <c r="I22" s="13">
        <v>85</v>
      </c>
      <c r="J22" s="13">
        <v>307</v>
      </c>
      <c r="K22" s="13">
        <v>17</v>
      </c>
      <c r="L22" s="13">
        <v>158</v>
      </c>
      <c r="M22" s="5">
        <v>12</v>
      </c>
      <c r="N22">
        <v>5</v>
      </c>
      <c r="O22">
        <v>5</v>
      </c>
      <c r="P22" s="22">
        <f t="shared" si="0"/>
        <v>1324.7232000000001</v>
      </c>
      <c r="Q22" s="7">
        <v>0</v>
      </c>
      <c r="R22" s="7">
        <f t="shared" si="2"/>
        <v>218.16960000000003</v>
      </c>
      <c r="S22" s="7">
        <f t="shared" si="3"/>
        <v>1270.2096</v>
      </c>
      <c r="T22" s="8">
        <v>0</v>
      </c>
      <c r="U22" s="8">
        <f t="shared" si="5"/>
        <v>1270.2096</v>
      </c>
      <c r="V22" s="25">
        <f t="shared" si="6"/>
        <v>906.9263999999998</v>
      </c>
      <c r="W22" s="17">
        <f>S22*100/(S22+T22)</f>
        <v>100</v>
      </c>
      <c r="X22" s="7">
        <f t="shared" si="7"/>
        <v>1.19921875</v>
      </c>
    </row>
    <row r="23" spans="13:20" ht="12.75">
      <c r="M23" s="5"/>
      <c r="P23" s="17"/>
      <c r="Q23" s="7"/>
      <c r="R23" s="7"/>
      <c r="S23" s="7"/>
      <c r="T23" s="8"/>
    </row>
    <row r="24" spans="13:24" ht="12.75">
      <c r="M24" s="5"/>
      <c r="P24" s="23" t="s">
        <v>54</v>
      </c>
      <c r="Q24" s="26"/>
      <c r="R24" s="26"/>
      <c r="S24" s="26"/>
      <c r="T24" s="27"/>
      <c r="U24" s="27"/>
      <c r="V24" s="23"/>
      <c r="W24" s="23"/>
      <c r="X24" s="26"/>
    </row>
    <row r="25" spans="13:24" ht="12.75">
      <c r="M25" s="5"/>
      <c r="P25" s="23" t="s">
        <v>55</v>
      </c>
      <c r="Q25" s="26"/>
      <c r="R25" s="26"/>
      <c r="S25" s="26"/>
      <c r="T25" s="27"/>
      <c r="U25" s="27"/>
      <c r="V25" s="23"/>
      <c r="W25" s="23"/>
      <c r="X25" s="26"/>
    </row>
    <row r="26" spans="13:20" ht="12.75">
      <c r="M26" s="5"/>
      <c r="P26" s="17"/>
      <c r="Q26" s="7"/>
      <c r="R26" s="7"/>
      <c r="S26" s="7"/>
      <c r="T26" s="8"/>
    </row>
    <row r="27" spans="13:20" ht="12.75">
      <c r="M27" s="5"/>
      <c r="P27" s="24" t="s">
        <v>64</v>
      </c>
      <c r="Q27" s="7"/>
      <c r="R27" s="7"/>
      <c r="S27" s="7"/>
      <c r="T27" s="8"/>
    </row>
    <row r="28" spans="13:20" ht="12.75">
      <c r="M28" s="5"/>
      <c r="P28" s="17"/>
      <c r="Q28" s="7"/>
      <c r="R28" s="7"/>
      <c r="S28" s="7"/>
      <c r="T28" s="8"/>
    </row>
    <row r="29" spans="13:22" ht="12.75">
      <c r="M29" s="5"/>
      <c r="P29" s="30" t="s">
        <v>65</v>
      </c>
      <c r="Q29" s="31" t="s">
        <v>25</v>
      </c>
      <c r="R29" s="32" t="s">
        <v>26</v>
      </c>
      <c r="S29" s="32" t="s">
        <v>27</v>
      </c>
      <c r="T29" s="32" t="s">
        <v>59</v>
      </c>
      <c r="U29" s="32" t="s">
        <v>10</v>
      </c>
      <c r="V29" s="13"/>
    </row>
    <row r="30" spans="13:22" ht="12.75">
      <c r="M30" s="5"/>
      <c r="P30" s="31"/>
      <c r="Q30" s="31" t="s">
        <v>60</v>
      </c>
      <c r="R30" s="32" t="s">
        <v>60</v>
      </c>
      <c r="S30" s="32" t="s">
        <v>60</v>
      </c>
      <c r="T30" s="32" t="s">
        <v>60</v>
      </c>
      <c r="U30" s="32"/>
      <c r="V30" s="13"/>
    </row>
    <row r="31" spans="13:22" ht="12.75">
      <c r="M31" s="5"/>
      <c r="P31" s="33" t="s">
        <v>61</v>
      </c>
      <c r="Q31" s="34">
        <v>1639.71</v>
      </c>
      <c r="R31" s="34">
        <v>885.6</v>
      </c>
      <c r="S31" s="34">
        <v>0</v>
      </c>
      <c r="T31" s="34">
        <v>818.4288</v>
      </c>
      <c r="U31" s="32">
        <v>62.288422477995944</v>
      </c>
      <c r="V31" s="13"/>
    </row>
    <row r="32" spans="13:22" ht="12.75">
      <c r="M32" s="5"/>
      <c r="P32" s="35" t="s">
        <v>62</v>
      </c>
      <c r="Q32" s="34">
        <v>538.29</v>
      </c>
      <c r="R32" s="34">
        <v>0</v>
      </c>
      <c r="S32" s="34">
        <v>0</v>
      </c>
      <c r="T32" s="34">
        <v>0</v>
      </c>
      <c r="U32" s="32">
        <v>59</v>
      </c>
      <c r="V32" s="13"/>
    </row>
    <row r="33" spans="13:22" ht="12.75">
      <c r="M33" s="5"/>
      <c r="P33" s="35" t="s">
        <v>63</v>
      </c>
      <c r="Q33" s="34">
        <v>1924.36</v>
      </c>
      <c r="R33" s="34">
        <v>0</v>
      </c>
      <c r="S33" s="34">
        <v>381.46</v>
      </c>
      <c r="T33" s="34">
        <v>1089.36576</v>
      </c>
      <c r="U33" s="32">
        <v>68</v>
      </c>
      <c r="V33" s="13"/>
    </row>
    <row r="34" spans="13:20" ht="12.75">
      <c r="M34" s="5"/>
      <c r="P34" s="17"/>
      <c r="Q34" s="7"/>
      <c r="R34" s="7"/>
      <c r="S34" s="7"/>
      <c r="T34" s="8"/>
    </row>
    <row r="35" spans="13:20" ht="12.75">
      <c r="M35" s="5"/>
      <c r="P35" s="17"/>
      <c r="Q35" s="7"/>
      <c r="R35" s="7"/>
      <c r="S35" s="7"/>
      <c r="T35" s="8"/>
    </row>
    <row r="36" spans="13:20" ht="12.75">
      <c r="M36" s="5"/>
      <c r="P36" s="17"/>
      <c r="Q36" s="7"/>
      <c r="R36" s="7"/>
      <c r="S36" s="7"/>
      <c r="T36" s="8"/>
    </row>
    <row r="37" spans="13:20" ht="12.75">
      <c r="M37" s="5"/>
      <c r="P37" s="17"/>
      <c r="Q37" s="7"/>
      <c r="R37" s="7"/>
      <c r="S37" s="7"/>
      <c r="T37" s="8"/>
    </row>
    <row r="38" spans="13:20" ht="12.75">
      <c r="M38" s="5"/>
      <c r="P38" s="17"/>
      <c r="Q38" s="7"/>
      <c r="R38" s="7"/>
      <c r="S38" s="7"/>
      <c r="T38" s="8"/>
    </row>
    <row r="39" spans="13:20" ht="12.75">
      <c r="M39" s="5"/>
      <c r="P39" s="17"/>
      <c r="Q39" s="7"/>
      <c r="R39" s="7"/>
      <c r="S39" s="7"/>
      <c r="T39" s="8"/>
    </row>
    <row r="40" spans="13:20" ht="12.75">
      <c r="M40" s="5"/>
      <c r="P40" s="17"/>
      <c r="Q40" s="7"/>
      <c r="R40" s="7"/>
      <c r="S40" s="7"/>
      <c r="T40" s="8"/>
    </row>
    <row r="41" spans="13:20" ht="12.75">
      <c r="M41" s="5"/>
      <c r="P41" s="17"/>
      <c r="Q41" s="7"/>
      <c r="R41" s="7"/>
      <c r="S41" s="7"/>
      <c r="T41" s="8"/>
    </row>
    <row r="42" spans="13:20" ht="12.75">
      <c r="M42" s="5"/>
      <c r="P42" s="17"/>
      <c r="Q42" s="7"/>
      <c r="R42" s="7"/>
      <c r="S42" s="7"/>
      <c r="T42" s="8"/>
    </row>
    <row r="43" spans="13:20" ht="12.75">
      <c r="M43" s="5"/>
      <c r="P43" s="17"/>
      <c r="Q43" s="7"/>
      <c r="R43" s="7"/>
      <c r="S43" s="7"/>
      <c r="T43" s="8"/>
    </row>
    <row r="44" spans="10:20" ht="12.75">
      <c r="J44"/>
      <c r="M44" s="5"/>
      <c r="P44" s="17"/>
      <c r="Q44" s="7"/>
      <c r="R44" s="7"/>
      <c r="S44" s="7"/>
      <c r="T44" s="8"/>
    </row>
    <row r="45" spans="13:20" ht="12.75">
      <c r="M45" s="5"/>
      <c r="P45" s="17"/>
      <c r="Q45" s="7"/>
      <c r="R45" s="7"/>
      <c r="S45" s="7"/>
      <c r="T45" s="8"/>
    </row>
    <row r="46" spans="13:20" ht="12.75">
      <c r="M46" s="5"/>
      <c r="P46" s="17"/>
      <c r="Q46" s="7"/>
      <c r="R46" s="7"/>
      <c r="S46" s="7"/>
      <c r="T46" s="8"/>
    </row>
    <row r="47" spans="13:20" ht="12.75">
      <c r="M47" s="5"/>
      <c r="P47" s="17"/>
      <c r="Q47" s="7"/>
      <c r="R47" s="7"/>
      <c r="S47" s="7"/>
      <c r="T47" s="8"/>
    </row>
    <row r="48" spans="13:20" ht="12.75">
      <c r="M48" s="5"/>
      <c r="P48" s="17"/>
      <c r="Q48" s="7"/>
      <c r="R48" s="7"/>
      <c r="S48" s="7"/>
      <c r="T48" s="8"/>
    </row>
    <row r="49" spans="13:20" ht="12.75">
      <c r="M49" s="5"/>
      <c r="P49" s="17"/>
      <c r="Q49" s="7"/>
      <c r="R49" s="7"/>
      <c r="S49" s="7"/>
      <c r="T49" s="8"/>
    </row>
    <row r="50" spans="13:20" ht="12.75">
      <c r="M50" s="5"/>
      <c r="P50" s="17"/>
      <c r="Q50" s="7"/>
      <c r="R50" s="7"/>
      <c r="S50" s="7"/>
      <c r="T50" s="8"/>
    </row>
    <row r="51" spans="13:20" ht="12.75">
      <c r="M51" s="5"/>
      <c r="P51" s="17"/>
      <c r="Q51" s="7"/>
      <c r="R51" s="7"/>
      <c r="S51" s="7"/>
      <c r="T51" s="8"/>
    </row>
    <row r="52" spans="13:20" ht="12.75">
      <c r="M52" s="5"/>
      <c r="P52" s="17"/>
      <c r="Q52" s="7"/>
      <c r="R52" s="7"/>
      <c r="S52" s="7"/>
      <c r="T52" s="8"/>
    </row>
    <row r="53" spans="13:20" ht="12.75">
      <c r="M53" s="5"/>
      <c r="P53" s="17"/>
      <c r="Q53" s="7"/>
      <c r="R53" s="7"/>
      <c r="S53" s="7"/>
      <c r="T53" s="8"/>
    </row>
    <row r="54" spans="13:20" ht="12.75">
      <c r="M54" s="5"/>
      <c r="P54" s="17"/>
      <c r="Q54" s="7"/>
      <c r="R54" s="7"/>
      <c r="S54" s="7"/>
      <c r="T54" s="8"/>
    </row>
    <row r="55" spans="13:20" ht="12.75">
      <c r="M55" s="5"/>
      <c r="P55" s="17"/>
      <c r="Q55" s="7"/>
      <c r="R55" s="7"/>
      <c r="S55" s="7"/>
      <c r="T55" s="8"/>
    </row>
    <row r="56" spans="13:20" ht="12.75">
      <c r="M56" s="5"/>
      <c r="P56" s="17"/>
      <c r="Q56" s="7"/>
      <c r="R56" s="7"/>
      <c r="S56" s="7"/>
      <c r="T56" s="8"/>
    </row>
    <row r="57" spans="13:20" ht="12.75">
      <c r="M57" s="5"/>
      <c r="P57" s="17"/>
      <c r="Q57" s="7"/>
      <c r="R57" s="7"/>
      <c r="S57" s="7"/>
      <c r="T57" s="8"/>
    </row>
    <row r="58" spans="13:20" ht="12.75">
      <c r="M58" s="5"/>
      <c r="P58" s="17"/>
      <c r="Q58" s="7"/>
      <c r="R58" s="7"/>
      <c r="S58" s="7"/>
      <c r="T58" s="8"/>
    </row>
    <row r="59" spans="13:20" ht="12.75">
      <c r="M59" s="5"/>
      <c r="P59" s="17"/>
      <c r="Q59" s="7"/>
      <c r="R59" s="7"/>
      <c r="S59" s="7"/>
      <c r="T59" s="8"/>
    </row>
    <row r="60" spans="13:20" ht="12.75">
      <c r="M60" s="5"/>
      <c r="P60" s="17"/>
      <c r="Q60" s="7"/>
      <c r="R60" s="7"/>
      <c r="S60" s="7"/>
      <c r="T60" s="8"/>
    </row>
    <row r="61" spans="13:20" ht="12.75">
      <c r="M61" s="5"/>
      <c r="P61" s="17"/>
      <c r="Q61" s="7"/>
      <c r="R61" s="7"/>
      <c r="S61" s="7"/>
      <c r="T61" s="8"/>
    </row>
    <row r="62" spans="13:20" ht="12.75">
      <c r="M62" s="5"/>
      <c r="P62" s="17"/>
      <c r="Q62" s="7"/>
      <c r="R62" s="7"/>
      <c r="S62" s="7"/>
      <c r="T62" s="8"/>
    </row>
    <row r="63" spans="13:20" ht="12.75">
      <c r="M63" s="5"/>
      <c r="P63" s="17"/>
      <c r="Q63" s="7"/>
      <c r="R63" s="7"/>
      <c r="S63" s="7"/>
      <c r="T63" s="8"/>
    </row>
    <row r="64" spans="13:20" ht="12.75">
      <c r="M64" s="5"/>
      <c r="P64" s="17"/>
      <c r="Q64" s="7"/>
      <c r="R64" s="7"/>
      <c r="S64" s="7"/>
      <c r="T64" s="8"/>
    </row>
    <row r="65" spans="13:20" ht="12.75">
      <c r="M65" s="5"/>
      <c r="P65" s="17"/>
      <c r="Q65" s="7"/>
      <c r="R65" s="7"/>
      <c r="S65" s="7"/>
      <c r="T65" s="8"/>
    </row>
    <row r="66" spans="13:20" ht="12.75">
      <c r="M66" s="5"/>
      <c r="P66" s="17"/>
      <c r="Q66" s="7"/>
      <c r="R66" s="7"/>
      <c r="S66" s="7"/>
      <c r="T66" s="8"/>
    </row>
    <row r="67" spans="13:20" ht="12.75">
      <c r="M67" s="5"/>
      <c r="P67" s="17"/>
      <c r="Q67" s="7"/>
      <c r="R67" s="7"/>
      <c r="S67" s="7"/>
      <c r="T67" s="8"/>
    </row>
    <row r="68" spans="13:20" ht="12.75">
      <c r="M68" s="5"/>
      <c r="P68" s="17"/>
      <c r="Q68" s="7"/>
      <c r="R68" s="7"/>
      <c r="S68" s="7"/>
      <c r="T68" s="8"/>
    </row>
    <row r="69" spans="13:20" ht="12.75">
      <c r="M69" s="5"/>
      <c r="P69" s="17"/>
      <c r="Q69" s="7"/>
      <c r="R69" s="7"/>
      <c r="S69" s="7"/>
      <c r="T69" s="8"/>
    </row>
    <row r="70" spans="13:20" ht="12.75">
      <c r="M70" s="5"/>
      <c r="P70" s="17"/>
      <c r="Q70" s="7"/>
      <c r="R70" s="7"/>
      <c r="S70" s="7"/>
      <c r="T70" s="8"/>
    </row>
    <row r="71" spans="13:20" ht="12.75">
      <c r="M71" s="5"/>
      <c r="P71" s="17"/>
      <c r="Q71" s="7"/>
      <c r="R71" s="7"/>
      <c r="S71" s="7"/>
      <c r="T71" s="8"/>
    </row>
    <row r="72" spans="13:20" ht="12.75">
      <c r="M72" s="5"/>
      <c r="P72" s="17"/>
      <c r="Q72" s="7"/>
      <c r="R72" s="7"/>
      <c r="S72" s="7"/>
      <c r="T72" s="8"/>
    </row>
    <row r="73" spans="13:20" ht="12.75">
      <c r="M73" s="5"/>
      <c r="P73" s="17"/>
      <c r="Q73" s="7"/>
      <c r="R73" s="7"/>
      <c r="S73" s="7"/>
      <c r="T73" s="8"/>
    </row>
    <row r="74" spans="13:20" ht="12.75">
      <c r="M74" s="5"/>
      <c r="P74" s="17"/>
      <c r="Q74" s="7"/>
      <c r="R74" s="7"/>
      <c r="S74" s="7"/>
      <c r="T74" s="8"/>
    </row>
    <row r="75" spans="13:20" ht="12.75">
      <c r="M75" s="5"/>
      <c r="P75" s="17"/>
      <c r="Q75" s="7"/>
      <c r="R75" s="7"/>
      <c r="S75" s="7"/>
      <c r="T75" s="8"/>
    </row>
    <row r="76" spans="13:20" ht="12.75">
      <c r="M76" s="5"/>
      <c r="P76" s="17"/>
      <c r="Q76" s="7"/>
      <c r="R76" s="7"/>
      <c r="S76" s="7"/>
      <c r="T76" s="8"/>
    </row>
    <row r="77" spans="13:20" ht="12.75">
      <c r="M77" s="5"/>
      <c r="P77" s="17"/>
      <c r="Q77" s="7"/>
      <c r="R77" s="7"/>
      <c r="S77" s="7"/>
      <c r="T77" s="8"/>
    </row>
    <row r="78" spans="13:20" ht="12.75">
      <c r="M78" s="5"/>
      <c r="P78" s="17"/>
      <c r="Q78" s="7"/>
      <c r="R78" s="7"/>
      <c r="S78" s="7"/>
      <c r="T78" s="8"/>
    </row>
    <row r="79" spans="13:20" ht="12.75">
      <c r="M79" s="5"/>
      <c r="P79" s="17"/>
      <c r="Q79" s="7"/>
      <c r="R79" s="7"/>
      <c r="S79" s="7"/>
      <c r="T79" s="8"/>
    </row>
    <row r="80" spans="13:20" ht="12.75">
      <c r="M80" s="5"/>
      <c r="P80" s="17"/>
      <c r="Q80" s="7"/>
      <c r="R80" s="7"/>
      <c r="S80" s="7"/>
      <c r="T80" s="8"/>
    </row>
    <row r="81" spans="13:20" ht="12.75">
      <c r="M81" s="5"/>
      <c r="P81" s="17"/>
      <c r="Q81" s="7"/>
      <c r="R81" s="7"/>
      <c r="S81" s="7"/>
      <c r="T81" s="8"/>
    </row>
    <row r="82" spans="13:20" ht="12.75">
      <c r="M82" s="5"/>
      <c r="P82" s="17"/>
      <c r="Q82" s="7"/>
      <c r="R82" s="7"/>
      <c r="S82" s="7"/>
      <c r="T82" s="8"/>
    </row>
    <row r="83" spans="13:20" ht="12.75">
      <c r="M83" s="5"/>
      <c r="P83" s="17"/>
      <c r="Q83" s="7"/>
      <c r="R83" s="7"/>
      <c r="S83" s="7"/>
      <c r="T83" s="8"/>
    </row>
    <row r="84" spans="13:20" ht="12.75">
      <c r="M84" s="5"/>
      <c r="P84" s="17"/>
      <c r="Q84" s="7"/>
      <c r="R84" s="7"/>
      <c r="S84" s="7"/>
      <c r="T84" s="8"/>
    </row>
    <row r="85" spans="13:20" ht="12.75">
      <c r="M85" s="5"/>
      <c r="P85" s="17"/>
      <c r="Q85" s="7"/>
      <c r="R85" s="7"/>
      <c r="S85" s="7"/>
      <c r="T85" s="8"/>
    </row>
    <row r="86" spans="13:20" ht="12.75">
      <c r="M86" s="5"/>
      <c r="P86" s="17"/>
      <c r="Q86" s="7"/>
      <c r="R86" s="7"/>
      <c r="S86" s="7"/>
      <c r="T86" s="8"/>
    </row>
    <row r="87" spans="13:20" ht="12.75">
      <c r="M87" s="5"/>
      <c r="P87" s="17"/>
      <c r="Q87" s="7"/>
      <c r="R87" s="7"/>
      <c r="S87" s="7"/>
      <c r="T87" s="8"/>
    </row>
    <row r="88" spans="13:20" ht="12.75">
      <c r="M88" s="5"/>
      <c r="P88" s="17"/>
      <c r="Q88" s="7"/>
      <c r="R88" s="7"/>
      <c r="S88" s="7"/>
      <c r="T88" s="8"/>
    </row>
    <row r="89" spans="13:20" ht="12.75">
      <c r="M89" s="5"/>
      <c r="P89" s="17"/>
      <c r="Q89" s="7"/>
      <c r="R89" s="7"/>
      <c r="S89" s="7"/>
      <c r="T89" s="8"/>
    </row>
    <row r="90" spans="9:20" ht="12.75">
      <c r="I90"/>
      <c r="M90" s="5"/>
      <c r="P90" s="17"/>
      <c r="Q90" s="7"/>
      <c r="R90" s="7"/>
      <c r="S90" s="7"/>
      <c r="T90" s="8"/>
    </row>
    <row r="91" spans="13:20" ht="12.75">
      <c r="M91" s="5"/>
      <c r="P91" s="17"/>
      <c r="Q91" s="7"/>
      <c r="R91" s="7"/>
      <c r="S91" s="7"/>
      <c r="T91" s="8"/>
    </row>
    <row r="92" spans="13:20" ht="12.75">
      <c r="M92" s="5"/>
      <c r="P92" s="17"/>
      <c r="Q92" s="7"/>
      <c r="R92" s="7"/>
      <c r="S92" s="7"/>
      <c r="T92" s="8"/>
    </row>
    <row r="93" spans="13:20" ht="12.75">
      <c r="M93" s="5"/>
      <c r="P93" s="17"/>
      <c r="Q93" s="7"/>
      <c r="R93" s="7"/>
      <c r="S93" s="7"/>
      <c r="T93" s="8"/>
    </row>
    <row r="94" spans="13:20" ht="12.75">
      <c r="M94" s="5"/>
      <c r="P94" s="17"/>
      <c r="Q94" s="7"/>
      <c r="R94" s="7"/>
      <c r="S94" s="7"/>
      <c r="T94" s="8"/>
    </row>
    <row r="95" spans="13:20" ht="12.75">
      <c r="M95" s="5"/>
      <c r="P95" s="17"/>
      <c r="Q95" s="7"/>
      <c r="R95" s="7"/>
      <c r="S95" s="7"/>
      <c r="T95" s="8"/>
    </row>
    <row r="96" spans="13:20" ht="12.75">
      <c r="M96" s="5"/>
      <c r="P96" s="17"/>
      <c r="Q96" s="7"/>
      <c r="R96" s="7"/>
      <c r="S96" s="7"/>
      <c r="T96" s="8"/>
    </row>
    <row r="97" spans="13:20" ht="12.75">
      <c r="M97" s="5"/>
      <c r="P97" s="17"/>
      <c r="Q97" s="7"/>
      <c r="R97" s="7"/>
      <c r="S97" s="7"/>
      <c r="T97" s="8"/>
    </row>
    <row r="98" spans="13:20" ht="12.75">
      <c r="M98" s="5"/>
      <c r="P98" s="17"/>
      <c r="Q98" s="7"/>
      <c r="R98" s="7"/>
      <c r="S98" s="7"/>
      <c r="T98" s="8"/>
    </row>
    <row r="99" spans="13:20" ht="12.75">
      <c r="M99" s="5"/>
      <c r="P99" s="17"/>
      <c r="Q99" s="7"/>
      <c r="R99" s="7"/>
      <c r="S99" s="7"/>
      <c r="T99" s="8"/>
    </row>
    <row r="100" spans="13:20" ht="12.75">
      <c r="M100" s="5"/>
      <c r="P100" s="17"/>
      <c r="Q100" s="7"/>
      <c r="R100" s="7"/>
      <c r="S100" s="7"/>
      <c r="T100" s="8"/>
    </row>
    <row r="101" spans="13:20" ht="12.75">
      <c r="M101" s="5"/>
      <c r="P101" s="17"/>
      <c r="Q101" s="7"/>
      <c r="R101" s="7"/>
      <c r="S101" s="7"/>
      <c r="T101" s="8"/>
    </row>
    <row r="102" spans="13:20" ht="12.75">
      <c r="M102" s="5"/>
      <c r="P102" s="17"/>
      <c r="Q102" s="7"/>
      <c r="R102" s="7"/>
      <c r="S102" s="7"/>
      <c r="T102" s="8"/>
    </row>
    <row r="103" spans="13:20" ht="12.75">
      <c r="M103" s="5"/>
      <c r="P103" s="17"/>
      <c r="Q103" s="7"/>
      <c r="R103" s="7"/>
      <c r="S103" s="7"/>
      <c r="T103" s="8"/>
    </row>
    <row r="104" spans="13:20" ht="12.75">
      <c r="M104" s="5"/>
      <c r="P104" s="17"/>
      <c r="Q104" s="7"/>
      <c r="R104" s="7"/>
      <c r="S104" s="7"/>
      <c r="T104" s="8"/>
    </row>
    <row r="105" spans="13:20" ht="12.75">
      <c r="M105" s="5"/>
      <c r="P105" s="17"/>
      <c r="Q105" s="7"/>
      <c r="R105" s="7"/>
      <c r="S105" s="7"/>
      <c r="T105" s="8"/>
    </row>
    <row r="106" spans="13:20" ht="12.75">
      <c r="M106" s="5"/>
      <c r="P106" s="17"/>
      <c r="Q106" s="7"/>
      <c r="R106" s="7"/>
      <c r="S106" s="7"/>
      <c r="T106" s="8"/>
    </row>
    <row r="107" spans="13:20" ht="12.75">
      <c r="M107" s="5"/>
      <c r="P107" s="17"/>
      <c r="Q107" s="7"/>
      <c r="R107" s="7"/>
      <c r="S107" s="7"/>
      <c r="T107" s="8"/>
    </row>
    <row r="108" spans="13:20" ht="12.75">
      <c r="M108" s="5"/>
      <c r="P108" s="17"/>
      <c r="Q108" s="7"/>
      <c r="R108" s="7"/>
      <c r="S108" s="7"/>
      <c r="T108" s="8"/>
    </row>
    <row r="109" spans="13:20" ht="12.75">
      <c r="M109" s="5"/>
      <c r="P109" s="17"/>
      <c r="Q109" s="7"/>
      <c r="R109" s="7"/>
      <c r="S109" s="7"/>
      <c r="T109" s="8"/>
    </row>
    <row r="110" spans="13:20" ht="12.75">
      <c r="M110" s="5"/>
      <c r="P110" s="17"/>
      <c r="Q110" s="7"/>
      <c r="R110" s="7"/>
      <c r="S110" s="7"/>
      <c r="T110" s="8"/>
    </row>
    <row r="111" spans="13:20" ht="12.75">
      <c r="M111" s="5"/>
      <c r="P111" s="17"/>
      <c r="Q111" s="7"/>
      <c r="R111" s="7"/>
      <c r="S111" s="7"/>
      <c r="T111" s="8"/>
    </row>
    <row r="112" spans="13:20" ht="12.75">
      <c r="M112" s="5"/>
      <c r="P112" s="17"/>
      <c r="Q112" s="7"/>
      <c r="R112" s="7"/>
      <c r="S112" s="7"/>
      <c r="T112" s="8"/>
    </row>
    <row r="113" spans="13:20" ht="12.75">
      <c r="M113" s="5"/>
      <c r="P113" s="17"/>
      <c r="Q113" s="7"/>
      <c r="R113" s="7"/>
      <c r="S113" s="7"/>
      <c r="T113" s="8"/>
    </row>
    <row r="114" spans="13:20" ht="12.75">
      <c r="M114" s="5"/>
      <c r="P114" s="17"/>
      <c r="Q114" s="7"/>
      <c r="R114" s="7"/>
      <c r="S114" s="7"/>
      <c r="T114" s="8"/>
    </row>
    <row r="115" spans="13:20" ht="12.75">
      <c r="M115" s="5"/>
      <c r="P115" s="17"/>
      <c r="Q115" s="7"/>
      <c r="R115" s="7"/>
      <c r="S115" s="7"/>
      <c r="T115" s="8"/>
    </row>
    <row r="116" spans="13:20" ht="12.75">
      <c r="M116" s="5"/>
      <c r="P116" s="17"/>
      <c r="Q116" s="7"/>
      <c r="R116" s="7"/>
      <c r="S116" s="7"/>
      <c r="T116" s="8"/>
    </row>
    <row r="117" spans="13:20" ht="12.75">
      <c r="M117" s="5"/>
      <c r="P117" s="17"/>
      <c r="Q117" s="7"/>
      <c r="R117" s="7"/>
      <c r="S117" s="7"/>
      <c r="T117" s="8"/>
    </row>
    <row r="118" spans="13:20" ht="12.75">
      <c r="M118" s="5"/>
      <c r="P118" s="17"/>
      <c r="Q118" s="7"/>
      <c r="R118" s="7"/>
      <c r="S118" s="7"/>
      <c r="T118" s="8"/>
    </row>
    <row r="119" spans="13:20" ht="12.75">
      <c r="M119" s="5"/>
      <c r="P119" s="17"/>
      <c r="Q119" s="7"/>
      <c r="R119" s="7"/>
      <c r="S119" s="7"/>
      <c r="T119" s="8"/>
    </row>
    <row r="120" spans="13:20" ht="12.75">
      <c r="M120" s="5"/>
      <c r="P120" s="17"/>
      <c r="Q120" s="7"/>
      <c r="R120" s="7"/>
      <c r="S120" s="7"/>
      <c r="T120" s="8"/>
    </row>
    <row r="121" spans="13:20" ht="12.75">
      <c r="M121" s="5"/>
      <c r="P121" s="17"/>
      <c r="Q121" s="7"/>
      <c r="R121" s="7"/>
      <c r="S121" s="7"/>
      <c r="T121" s="8"/>
    </row>
    <row r="122" spans="13:20" ht="12.75">
      <c r="M122" s="5"/>
      <c r="P122" s="17"/>
      <c r="Q122" s="7"/>
      <c r="R122" s="7"/>
      <c r="S122" s="7"/>
      <c r="T122" s="8"/>
    </row>
    <row r="123" spans="13:20" ht="12.75">
      <c r="M123" s="5"/>
      <c r="P123" s="17"/>
      <c r="Q123" s="7"/>
      <c r="R123" s="7"/>
      <c r="S123" s="7"/>
      <c r="T123" s="8"/>
    </row>
    <row r="124" spans="13:20" ht="12.75">
      <c r="M124" s="5"/>
      <c r="P124" s="17"/>
      <c r="Q124" s="7"/>
      <c r="R124" s="7"/>
      <c r="S124" s="7"/>
      <c r="T124" s="8"/>
    </row>
    <row r="125" spans="13:20" ht="12.75">
      <c r="M125" s="5"/>
      <c r="P125" s="17"/>
      <c r="Q125" s="7"/>
      <c r="R125" s="7"/>
      <c r="S125" s="7"/>
      <c r="T125" s="8"/>
    </row>
    <row r="126" spans="13:20" ht="12.75">
      <c r="M126" s="5"/>
      <c r="P126" s="17"/>
      <c r="Q126" s="7"/>
      <c r="R126" s="7"/>
      <c r="S126" s="7"/>
      <c r="T126" s="8"/>
    </row>
    <row r="127" spans="13:20" ht="12.75">
      <c r="M127" s="5"/>
      <c r="P127" s="17"/>
      <c r="Q127" s="7"/>
      <c r="R127" s="7"/>
      <c r="S127" s="7"/>
      <c r="T127" s="8"/>
    </row>
    <row r="128" spans="13:20" ht="12.75">
      <c r="M128" s="5"/>
      <c r="P128" s="17"/>
      <c r="Q128" s="7"/>
      <c r="R128" s="7"/>
      <c r="S128" s="7"/>
      <c r="T128" s="8"/>
    </row>
    <row r="129" spans="13:20" ht="12.75">
      <c r="M129" s="5"/>
      <c r="P129" s="17"/>
      <c r="Q129" s="7"/>
      <c r="R129" s="7"/>
      <c r="S129" s="7"/>
      <c r="T129" s="8"/>
    </row>
    <row r="130" spans="13:20" ht="12.75">
      <c r="M130" s="5"/>
      <c r="P130" s="17"/>
      <c r="Q130" s="7"/>
      <c r="R130" s="7"/>
      <c r="S130" s="7"/>
      <c r="T130" s="8"/>
    </row>
    <row r="131" spans="13:20" ht="12.75">
      <c r="M131" s="5"/>
      <c r="P131" s="17"/>
      <c r="Q131" s="7"/>
      <c r="R131" s="7"/>
      <c r="S131" s="7"/>
      <c r="T131" s="8"/>
    </row>
    <row r="132" spans="13:20" ht="12.75">
      <c r="M132" s="5"/>
      <c r="P132" s="17"/>
      <c r="Q132" s="7"/>
      <c r="R132" s="7"/>
      <c r="S132" s="7"/>
      <c r="T132" s="8"/>
    </row>
    <row r="133" spans="13:20" ht="12.75">
      <c r="M133" s="5"/>
      <c r="P133" s="17"/>
      <c r="Q133" s="7"/>
      <c r="R133" s="7"/>
      <c r="S133" s="7"/>
      <c r="T133" s="8"/>
    </row>
    <row r="134" spans="13:20" ht="12.75">
      <c r="M134" s="5"/>
      <c r="P134" s="17"/>
      <c r="Q134" s="7"/>
      <c r="R134" s="7"/>
      <c r="S134" s="7"/>
      <c r="T134" s="8"/>
    </row>
    <row r="135" spans="13:20" ht="12.75">
      <c r="M135" s="5"/>
      <c r="P135" s="17"/>
      <c r="Q135" s="7"/>
      <c r="R135" s="7"/>
      <c r="S135" s="7"/>
      <c r="T135" s="8"/>
    </row>
    <row r="136" spans="13:20" ht="12.75">
      <c r="M136" s="5"/>
      <c r="P136" s="17"/>
      <c r="Q136" s="7"/>
      <c r="R136" s="7"/>
      <c r="S136" s="7"/>
      <c r="T136" s="8"/>
    </row>
    <row r="137" spans="13:20" ht="12.75">
      <c r="M137" s="5"/>
      <c r="P137" s="17"/>
      <c r="Q137" s="7"/>
      <c r="R137" s="7"/>
      <c r="S137" s="7"/>
      <c r="T137" s="8"/>
    </row>
    <row r="138" spans="13:20" ht="12.75">
      <c r="M138" s="5"/>
      <c r="P138" s="17"/>
      <c r="Q138" s="7"/>
      <c r="R138" s="7"/>
      <c r="S138" s="7"/>
      <c r="T138" s="8"/>
    </row>
    <row r="139" spans="13:20" ht="12.75">
      <c r="M139" s="5"/>
      <c r="P139" s="17"/>
      <c r="Q139" s="7"/>
      <c r="R139" s="7"/>
      <c r="S139" s="7"/>
      <c r="T139" s="8"/>
    </row>
    <row r="140" spans="12:20" ht="12.75">
      <c r="L140"/>
      <c r="M140" s="5"/>
      <c r="P140" s="17"/>
      <c r="Q140" s="7"/>
      <c r="R140" s="7"/>
      <c r="S140" s="7"/>
      <c r="T140" s="8"/>
    </row>
    <row r="141" spans="13:20" ht="12.75">
      <c r="M141" s="5"/>
      <c r="P141" s="17"/>
      <c r="Q141" s="7"/>
      <c r="R141" s="7"/>
      <c r="S141" s="7"/>
      <c r="T141" s="8"/>
    </row>
    <row r="142" spans="13:20" ht="12.75">
      <c r="M142" s="5"/>
      <c r="P142" s="17"/>
      <c r="Q142" s="7"/>
      <c r="R142" s="7"/>
      <c r="S142" s="7"/>
      <c r="T142" s="8"/>
    </row>
    <row r="143" spans="13:20" ht="12.75">
      <c r="M143" s="5"/>
      <c r="P143" s="17"/>
      <c r="Q143" s="7"/>
      <c r="R143" s="7"/>
      <c r="S143" s="7"/>
      <c r="T143" s="8"/>
    </row>
    <row r="144" spans="13:20" ht="12.75">
      <c r="M144" s="5"/>
      <c r="P144" s="17"/>
      <c r="Q144" s="7"/>
      <c r="R144" s="7"/>
      <c r="S144" s="7"/>
      <c r="T144" s="8"/>
    </row>
    <row r="145" spans="13:20" ht="12.75">
      <c r="M145" s="5"/>
      <c r="P145" s="17"/>
      <c r="Q145" s="7"/>
      <c r="R145" s="7"/>
      <c r="S145" s="7"/>
      <c r="T145" s="8"/>
    </row>
    <row r="146" spans="13:20" ht="12.75">
      <c r="M146" s="5"/>
      <c r="P146" s="17"/>
      <c r="Q146" s="7"/>
      <c r="R146" s="7"/>
      <c r="S146" s="7"/>
      <c r="T146" s="8"/>
    </row>
    <row r="147" spans="13:20" ht="12.75">
      <c r="M147" s="5"/>
      <c r="P147" s="17"/>
      <c r="Q147" s="7"/>
      <c r="R147" s="7"/>
      <c r="S147" s="7"/>
      <c r="T147" s="8"/>
    </row>
    <row r="148" spans="13:20" ht="12.75">
      <c r="M148" s="5"/>
      <c r="P148" s="17"/>
      <c r="Q148" s="7"/>
      <c r="R148" s="7"/>
      <c r="S148" s="7"/>
      <c r="T148" s="8"/>
    </row>
    <row r="149" spans="13:20" ht="12.75">
      <c r="M149" s="5"/>
      <c r="P149" s="17"/>
      <c r="Q149" s="7"/>
      <c r="R149" s="7"/>
      <c r="S149" s="7"/>
      <c r="T149" s="8"/>
    </row>
    <row r="150" spans="13:20" ht="12.75">
      <c r="M150" s="5"/>
      <c r="P150" s="17"/>
      <c r="Q150" s="7"/>
      <c r="R150" s="7"/>
      <c r="S150" s="7"/>
      <c r="T150" s="8"/>
    </row>
    <row r="151" spans="13:20" ht="12.75">
      <c r="M151" s="5"/>
      <c r="P151" s="17"/>
      <c r="Q151" s="7"/>
      <c r="R151" s="7"/>
      <c r="S151" s="7"/>
      <c r="T151" s="8"/>
    </row>
    <row r="152" spans="13:20" ht="12.75">
      <c r="M152" s="5"/>
      <c r="P152" s="17"/>
      <c r="Q152" s="7"/>
      <c r="R152" s="7"/>
      <c r="S152" s="7"/>
      <c r="T152" s="8"/>
    </row>
    <row r="153" spans="13:20" ht="12.75">
      <c r="M153" s="5"/>
      <c r="P153" s="17"/>
      <c r="Q153" s="7"/>
      <c r="R153" s="7"/>
      <c r="S153" s="7"/>
      <c r="T153" s="8"/>
    </row>
    <row r="154" spans="13:20" ht="12.75">
      <c r="M154" s="5"/>
      <c r="P154" s="17"/>
      <c r="Q154" s="7"/>
      <c r="R154" s="7"/>
      <c r="S154" s="7"/>
      <c r="T154" s="8"/>
    </row>
    <row r="155" spans="13:20" ht="12.75">
      <c r="M155" s="5"/>
      <c r="P155" s="17"/>
      <c r="Q155" s="7"/>
      <c r="R155" s="7"/>
      <c r="S155" s="7"/>
      <c r="T155" s="8"/>
    </row>
    <row r="156" spans="13:20" ht="12.75">
      <c r="M156" s="5"/>
      <c r="P156" s="17"/>
      <c r="Q156" s="7"/>
      <c r="R156" s="7"/>
      <c r="S156" s="7"/>
      <c r="T156" s="8"/>
    </row>
    <row r="157" spans="13:20" ht="12.75">
      <c r="M157" s="5"/>
      <c r="P157" s="17"/>
      <c r="Q157" s="7"/>
      <c r="R157" s="7"/>
      <c r="S157" s="7"/>
      <c r="T157" s="8"/>
    </row>
    <row r="158" spans="13:20" ht="12.75">
      <c r="M158" s="5"/>
      <c r="P158" s="17"/>
      <c r="Q158" s="7"/>
      <c r="R158" s="7"/>
      <c r="S158" s="7"/>
      <c r="T158" s="8"/>
    </row>
    <row r="159" spans="13:20" ht="12.75">
      <c r="M159" s="5"/>
      <c r="P159" s="17"/>
      <c r="Q159" s="7"/>
      <c r="R159" s="7"/>
      <c r="S159" s="7"/>
      <c r="T159" s="8"/>
    </row>
    <row r="160" spans="13:20" ht="12.75">
      <c r="M160" s="5"/>
      <c r="P160" s="17"/>
      <c r="Q160" s="7"/>
      <c r="R160" s="7"/>
      <c r="S160" s="7"/>
      <c r="T160" s="8"/>
    </row>
    <row r="161" spans="13:20" ht="12.75">
      <c r="M161" s="5"/>
      <c r="P161" s="17"/>
      <c r="Q161" s="7"/>
      <c r="R161" s="7"/>
      <c r="S161" s="7"/>
      <c r="T161" s="8"/>
    </row>
    <row r="162" spans="13:20" ht="12.75">
      <c r="M162" s="5"/>
      <c r="P162" s="17"/>
      <c r="Q162" s="7"/>
      <c r="R162" s="7"/>
      <c r="S162" s="7"/>
      <c r="T162" s="8"/>
    </row>
    <row r="163" spans="13:20" ht="12.75">
      <c r="M163" s="5"/>
      <c r="P163" s="17"/>
      <c r="Q163" s="7"/>
      <c r="R163" s="7"/>
      <c r="S163" s="7"/>
      <c r="T163" s="8"/>
    </row>
    <row r="164" spans="13:20" ht="12.75">
      <c r="M164" s="5"/>
      <c r="P164" s="17"/>
      <c r="Q164" s="7"/>
      <c r="R164" s="7"/>
      <c r="S164" s="7"/>
      <c r="T164" s="8"/>
    </row>
    <row r="165" spans="13:20" ht="12.75">
      <c r="M165" s="5"/>
      <c r="P165" s="17"/>
      <c r="Q165" s="7"/>
      <c r="R165" s="7"/>
      <c r="S165" s="7"/>
      <c r="T165" s="8"/>
    </row>
    <row r="166" spans="13:20" ht="12.75">
      <c r="M166" s="5"/>
      <c r="P166" s="17"/>
      <c r="Q166" s="7"/>
      <c r="R166" s="7"/>
      <c r="S166" s="7"/>
      <c r="T166" s="8"/>
    </row>
    <row r="167" spans="13:20" ht="12.75">
      <c r="M167" s="5"/>
      <c r="P167" s="17"/>
      <c r="Q167" s="7"/>
      <c r="R167" s="7"/>
      <c r="S167" s="7"/>
      <c r="T167" s="8"/>
    </row>
    <row r="168" spans="13:20" ht="12.75">
      <c r="M168" s="5"/>
      <c r="P168" s="17"/>
      <c r="Q168" s="7"/>
      <c r="R168" s="7"/>
      <c r="S168" s="7"/>
      <c r="T168" s="8"/>
    </row>
    <row r="169" spans="13:20" ht="12.75">
      <c r="M169" s="5"/>
      <c r="P169" s="17"/>
      <c r="Q169" s="7"/>
      <c r="R169" s="7"/>
      <c r="S169" s="7"/>
      <c r="T169" s="8"/>
    </row>
    <row r="170" spans="13:20" ht="12.75">
      <c r="M170" s="5"/>
      <c r="P170" s="17"/>
      <c r="Q170" s="7"/>
      <c r="R170" s="7"/>
      <c r="S170" s="7"/>
      <c r="T170" s="8"/>
    </row>
    <row r="171" spans="13:20" ht="12.75">
      <c r="M171" s="5"/>
      <c r="P171" s="17"/>
      <c r="Q171" s="7"/>
      <c r="R171" s="7"/>
      <c r="S171" s="7"/>
      <c r="T171" s="8"/>
    </row>
    <row r="172" spans="13:20" ht="12.75">
      <c r="M172" s="5"/>
      <c r="P172" s="17"/>
      <c r="Q172" s="7"/>
      <c r="R172" s="7"/>
      <c r="S172" s="7"/>
      <c r="T172" s="8"/>
    </row>
    <row r="173" spans="13:20" ht="12.75">
      <c r="M173" s="5"/>
      <c r="P173" s="17"/>
      <c r="Q173" s="7"/>
      <c r="R173" s="7"/>
      <c r="S173" s="7"/>
      <c r="T173" s="8"/>
    </row>
    <row r="174" spans="13:20" ht="12.75">
      <c r="M174" s="5"/>
      <c r="P174" s="17"/>
      <c r="Q174" s="7"/>
      <c r="R174" s="7"/>
      <c r="S174" s="7"/>
      <c r="T174" s="8"/>
    </row>
    <row r="175" spans="13:20" ht="12.75">
      <c r="M175" s="5"/>
      <c r="P175" s="17"/>
      <c r="Q175" s="7"/>
      <c r="R175" s="7"/>
      <c r="S175" s="7"/>
      <c r="T175" s="8"/>
    </row>
    <row r="176" spans="13:20" ht="12.75">
      <c r="M176" s="5"/>
      <c r="P176" s="17"/>
      <c r="Q176" s="7"/>
      <c r="R176" s="7"/>
      <c r="S176" s="7"/>
      <c r="T176" s="8"/>
    </row>
    <row r="177" spans="13:20" ht="12.75">
      <c r="M177" s="5"/>
      <c r="P177" s="17"/>
      <c r="Q177" s="7"/>
      <c r="R177" s="7"/>
      <c r="S177" s="7"/>
      <c r="T177" s="8"/>
    </row>
    <row r="178" spans="13:20" ht="12.75">
      <c r="M178" s="5"/>
      <c r="P178" s="17"/>
      <c r="Q178" s="7"/>
      <c r="R178" s="7"/>
      <c r="S178" s="7"/>
      <c r="T178" s="8"/>
    </row>
    <row r="179" spans="13:20" ht="12.75">
      <c r="M179" s="5"/>
      <c r="P179" s="17"/>
      <c r="Q179" s="7"/>
      <c r="R179" s="7"/>
      <c r="S179" s="7"/>
      <c r="T179" s="8"/>
    </row>
    <row r="180" spans="13:20" ht="12.75">
      <c r="M180" s="5"/>
      <c r="P180" s="17"/>
      <c r="Q180" s="7"/>
      <c r="R180" s="7"/>
      <c r="S180" s="7"/>
      <c r="T180" s="8"/>
    </row>
    <row r="181" spans="13:20" ht="12.75">
      <c r="M181" s="5"/>
      <c r="P181" s="17"/>
      <c r="Q181" s="7"/>
      <c r="R181" s="7"/>
      <c r="S181" s="7"/>
      <c r="T181" s="8"/>
    </row>
    <row r="182" spans="13:20" ht="12.75">
      <c r="M182" s="5"/>
      <c r="P182" s="17"/>
      <c r="Q182" s="7"/>
      <c r="R182" s="7"/>
      <c r="S182" s="7"/>
      <c r="T182" s="8"/>
    </row>
    <row r="183" spans="13:20" ht="12.75">
      <c r="M183" s="5"/>
      <c r="P183" s="17"/>
      <c r="Q183" s="7"/>
      <c r="R183" s="7"/>
      <c r="S183" s="7"/>
      <c r="T183" s="8"/>
    </row>
    <row r="184" spans="13:20" ht="12.75">
      <c r="M184" s="5"/>
      <c r="P184" s="17"/>
      <c r="Q184" s="7"/>
      <c r="R184" s="7"/>
      <c r="S184" s="7"/>
      <c r="T184" s="8"/>
    </row>
    <row r="185" spans="13:20" ht="12.75">
      <c r="M185" s="5"/>
      <c r="P185" s="17"/>
      <c r="Q185" s="7"/>
      <c r="R185" s="7"/>
      <c r="S185" s="7"/>
      <c r="T185" s="8"/>
    </row>
    <row r="186" spans="13:20" ht="12.75">
      <c r="M186" s="5"/>
      <c r="P186" s="17"/>
      <c r="Q186" s="7"/>
      <c r="R186" s="7"/>
      <c r="S186" s="7"/>
      <c r="T186" s="8"/>
    </row>
    <row r="187" spans="13:20" ht="12.75">
      <c r="M187" s="5"/>
      <c r="P187" s="17"/>
      <c r="Q187" s="7"/>
      <c r="R187" s="7"/>
      <c r="S187" s="7"/>
      <c r="T187" s="8"/>
    </row>
    <row r="188" spans="13:20" ht="12.75">
      <c r="M188" s="5"/>
      <c r="P188" s="17"/>
      <c r="Q188" s="7"/>
      <c r="R188" s="7"/>
      <c r="S188" s="7"/>
      <c r="T188" s="8"/>
    </row>
    <row r="189" spans="13:20" ht="12.75">
      <c r="M189" s="5"/>
      <c r="P189" s="17"/>
      <c r="Q189" s="7"/>
      <c r="R189" s="7"/>
      <c r="S189" s="7"/>
      <c r="T189" s="8"/>
    </row>
    <row r="190" spans="13:20" ht="12.75">
      <c r="M190" s="5"/>
      <c r="P190" s="17"/>
      <c r="Q190" s="7"/>
      <c r="R190" s="7"/>
      <c r="S190" s="7"/>
      <c r="T190" s="8"/>
    </row>
    <row r="191" spans="13:20" ht="12.75">
      <c r="M191" s="5"/>
      <c r="P191" s="17"/>
      <c r="Q191" s="7"/>
      <c r="R191" s="7"/>
      <c r="S191" s="7"/>
      <c r="T191" s="8"/>
    </row>
    <row r="192" spans="13:20" ht="12.75">
      <c r="M192" s="5"/>
      <c r="P192" s="17"/>
      <c r="Q192" s="7"/>
      <c r="R192" s="7"/>
      <c r="S192" s="7"/>
      <c r="T192" s="8"/>
    </row>
    <row r="193" spans="13:20" ht="12.75">
      <c r="M193" s="5"/>
      <c r="P193" s="17"/>
      <c r="Q193" s="7"/>
      <c r="R193" s="7"/>
      <c r="S193" s="7"/>
      <c r="T193" s="8"/>
    </row>
    <row r="194" spans="13:20" ht="12.75">
      <c r="M194" s="5"/>
      <c r="P194" s="17"/>
      <c r="Q194" s="7"/>
      <c r="R194" s="7"/>
      <c r="S194" s="7"/>
      <c r="T194" s="8"/>
    </row>
    <row r="195" spans="13:20" ht="12.75">
      <c r="M195" s="5"/>
      <c r="P195" s="17"/>
      <c r="Q195" s="7"/>
      <c r="R195" s="7"/>
      <c r="S195" s="7"/>
      <c r="T195" s="8"/>
    </row>
    <row r="196" spans="13:20" ht="12.75">
      <c r="M196" s="5"/>
      <c r="P196" s="17"/>
      <c r="Q196" s="7"/>
      <c r="R196" s="7"/>
      <c r="S196" s="7"/>
      <c r="T196" s="8"/>
    </row>
    <row r="197" spans="13:20" ht="12.75">
      <c r="M197" s="5"/>
      <c r="P197" s="17"/>
      <c r="Q197" s="7"/>
      <c r="R197" s="7"/>
      <c r="S197" s="7"/>
      <c r="T197" s="8"/>
    </row>
    <row r="198" spans="13:20" ht="12.75">
      <c r="M198" s="5"/>
      <c r="P198" s="17"/>
      <c r="Q198" s="7"/>
      <c r="R198" s="7"/>
      <c r="S198" s="7"/>
      <c r="T198" s="8"/>
    </row>
    <row r="199" spans="13:20" ht="12.75">
      <c r="M199" s="5"/>
      <c r="P199" s="17"/>
      <c r="Q199" s="7"/>
      <c r="R199" s="7"/>
      <c r="S199" s="7"/>
      <c r="T199" s="8"/>
    </row>
    <row r="200" spans="13:20" ht="12.75">
      <c r="M200" s="5"/>
      <c r="P200" s="17"/>
      <c r="Q200" s="7"/>
      <c r="R200" s="7"/>
      <c r="S200" s="7"/>
      <c r="T200" s="8"/>
    </row>
    <row r="201" spans="13:20" ht="12.75">
      <c r="M201" s="5"/>
      <c r="P201" s="17"/>
      <c r="Q201" s="7"/>
      <c r="R201" s="7"/>
      <c r="S201" s="7"/>
      <c r="T201" s="8"/>
    </row>
    <row r="202" spans="13:20" ht="12.75">
      <c r="M202" s="5"/>
      <c r="P202" s="17"/>
      <c r="Q202" s="7"/>
      <c r="R202" s="7"/>
      <c r="S202" s="7"/>
      <c r="T202" s="8"/>
    </row>
    <row r="203" spans="13:20" ht="12.75">
      <c r="M203" s="5"/>
      <c r="P203" s="17"/>
      <c r="Q203" s="7"/>
      <c r="R203" s="7"/>
      <c r="S203" s="7"/>
      <c r="T203" s="8"/>
    </row>
    <row r="204" spans="13:20" ht="12.75">
      <c r="M204" s="5"/>
      <c r="P204" s="17"/>
      <c r="Q204" s="7"/>
      <c r="R204" s="7"/>
      <c r="S204" s="7"/>
      <c r="T204" s="8"/>
    </row>
    <row r="205" spans="13:20" ht="12.75">
      <c r="M205" s="5"/>
      <c r="P205" s="17"/>
      <c r="Q205" s="7"/>
      <c r="R205" s="7"/>
      <c r="S205" s="7"/>
      <c r="T205" s="8"/>
    </row>
    <row r="206" spans="13:20" ht="12.75">
      <c r="M206" s="5"/>
      <c r="P206" s="17"/>
      <c r="Q206" s="7"/>
      <c r="R206" s="7"/>
      <c r="S206" s="7"/>
      <c r="T206" s="8"/>
    </row>
    <row r="207" spans="13:20" ht="12.75">
      <c r="M207" s="5"/>
      <c r="P207" s="17"/>
      <c r="Q207" s="7"/>
      <c r="R207" s="7"/>
      <c r="S207" s="7"/>
      <c r="T207" s="8"/>
    </row>
    <row r="208" spans="13:20" ht="12.75">
      <c r="M208" s="5"/>
      <c r="P208" s="17"/>
      <c r="Q208" s="7"/>
      <c r="R208" s="7"/>
      <c r="S208" s="7"/>
      <c r="T208" s="8"/>
    </row>
    <row r="209" spans="13:20" ht="12.75">
      <c r="M209" s="5"/>
      <c r="P209" s="17"/>
      <c r="Q209" s="7"/>
      <c r="R209" s="7"/>
      <c r="S209" s="7"/>
      <c r="T209" s="8"/>
    </row>
    <row r="210" spans="13:20" ht="12.75">
      <c r="M210" s="5"/>
      <c r="P210" s="17"/>
      <c r="Q210" s="7"/>
      <c r="R210" s="7"/>
      <c r="S210" s="7"/>
      <c r="T210" s="8"/>
    </row>
    <row r="211" spans="13:20" ht="12.75">
      <c r="M211" s="5"/>
      <c r="P211" s="17"/>
      <c r="Q211" s="7"/>
      <c r="R211" s="7"/>
      <c r="S211" s="7"/>
      <c r="T211" s="8"/>
    </row>
    <row r="212" spans="13:20" ht="12.75">
      <c r="M212" s="5"/>
      <c r="P212" s="17"/>
      <c r="Q212" s="7"/>
      <c r="R212" s="7"/>
      <c r="S212" s="7"/>
      <c r="T212" s="8"/>
    </row>
    <row r="213" spans="13:20" ht="12.75">
      <c r="M213" s="5"/>
      <c r="P213" s="17"/>
      <c r="Q213" s="7"/>
      <c r="R213" s="7"/>
      <c r="S213" s="7"/>
      <c r="T213" s="8"/>
    </row>
    <row r="214" spans="13:20" ht="12.75">
      <c r="M214" s="5"/>
      <c r="P214" s="17"/>
      <c r="Q214" s="7"/>
      <c r="R214" s="7"/>
      <c r="S214" s="7"/>
      <c r="T214" s="8"/>
    </row>
    <row r="215" spans="13:20" ht="12.75">
      <c r="M215" s="5"/>
      <c r="P215" s="17"/>
      <c r="Q215" s="7"/>
      <c r="R215" s="7"/>
      <c r="S215" s="7"/>
      <c r="T215" s="8"/>
    </row>
    <row r="216" spans="13:20" ht="12.75">
      <c r="M216" s="5"/>
      <c r="P216" s="17"/>
      <c r="Q216" s="7"/>
      <c r="R216" s="7"/>
      <c r="S216" s="7"/>
      <c r="T216" s="8"/>
    </row>
    <row r="217" spans="13:20" ht="12.75">
      <c r="M217" s="5"/>
      <c r="P217" s="17"/>
      <c r="Q217" s="7"/>
      <c r="R217" s="7"/>
      <c r="S217" s="7"/>
      <c r="T217" s="8"/>
    </row>
    <row r="218" spans="13:20" ht="12.75">
      <c r="M218" s="5"/>
      <c r="P218" s="17"/>
      <c r="Q218" s="7"/>
      <c r="R218" s="7"/>
      <c r="S218" s="7"/>
      <c r="T218" s="8"/>
    </row>
    <row r="219" spans="13:20" ht="12.75">
      <c r="M219" s="5"/>
      <c r="P219" s="17"/>
      <c r="Q219" s="7"/>
      <c r="R219" s="7"/>
      <c r="S219" s="7"/>
      <c r="T219" s="8"/>
    </row>
    <row r="220" spans="13:20" ht="12.75">
      <c r="M220" s="5"/>
      <c r="P220" s="17"/>
      <c r="Q220" s="7"/>
      <c r="R220" s="7"/>
      <c r="S220" s="7"/>
      <c r="T220" s="8"/>
    </row>
    <row r="221" spans="13:20" ht="12.75">
      <c r="M221" s="5"/>
      <c r="P221" s="17"/>
      <c r="Q221" s="7"/>
      <c r="R221" s="7"/>
      <c r="S221" s="7"/>
      <c r="T221" s="8"/>
    </row>
    <row r="222" spans="13:20" ht="12.75">
      <c r="M222" s="5"/>
      <c r="P222" s="17"/>
      <c r="Q222" s="7"/>
      <c r="R222" s="7"/>
      <c r="S222" s="7"/>
      <c r="T222" s="8"/>
    </row>
    <row r="223" spans="13:20" ht="12.75">
      <c r="M223" s="5"/>
      <c r="P223" s="17"/>
      <c r="Q223" s="7"/>
      <c r="R223" s="7"/>
      <c r="S223" s="7"/>
      <c r="T223" s="8"/>
    </row>
    <row r="224" spans="10:20" ht="12.75">
      <c r="J224"/>
      <c r="M224" s="5"/>
      <c r="P224" s="17"/>
      <c r="Q224" s="7"/>
      <c r="R224" s="7"/>
      <c r="S224" s="7"/>
      <c r="T224" s="8"/>
    </row>
    <row r="225" spans="13:20" ht="12.75">
      <c r="M225" s="5"/>
      <c r="P225" s="17"/>
      <c r="Q225" s="7"/>
      <c r="R225" s="7"/>
      <c r="S225" s="7"/>
      <c r="T225" s="8"/>
    </row>
    <row r="226" spans="13:20" ht="12.75">
      <c r="M226" s="5"/>
      <c r="P226" s="17"/>
      <c r="Q226" s="7"/>
      <c r="R226" s="7"/>
      <c r="S226" s="7"/>
      <c r="T226" s="8"/>
    </row>
    <row r="227" spans="13:20" ht="12.75">
      <c r="M227" s="5"/>
      <c r="P227" s="17"/>
      <c r="Q227" s="7"/>
      <c r="R227" s="7"/>
      <c r="S227" s="7"/>
      <c r="T227" s="8"/>
    </row>
    <row r="228" spans="13:20" ht="12.75">
      <c r="M228" s="5"/>
      <c r="P228" s="17"/>
      <c r="Q228" s="7"/>
      <c r="R228" s="7"/>
      <c r="S228" s="7"/>
      <c r="T228" s="8"/>
    </row>
    <row r="229" spans="13:20" ht="12.75">
      <c r="M229" s="5"/>
      <c r="P229" s="17"/>
      <c r="Q229" s="7"/>
      <c r="R229" s="7"/>
      <c r="S229" s="7"/>
      <c r="T229" s="8"/>
    </row>
    <row r="230" spans="13:20" ht="12.75">
      <c r="M230" s="5"/>
      <c r="P230" s="17"/>
      <c r="Q230" s="7"/>
      <c r="R230" s="7"/>
      <c r="S230" s="7"/>
      <c r="T230" s="8"/>
    </row>
    <row r="231" spans="13:20" ht="12.75">
      <c r="M231" s="5"/>
      <c r="P231" s="17"/>
      <c r="Q231" s="7"/>
      <c r="R231" s="7"/>
      <c r="S231" s="7"/>
      <c r="T231" s="8"/>
    </row>
    <row r="232" spans="13:20" ht="12.75">
      <c r="M232" s="5"/>
      <c r="P232" s="17"/>
      <c r="Q232" s="7"/>
      <c r="R232" s="7"/>
      <c r="S232" s="7"/>
      <c r="T232" s="8"/>
    </row>
    <row r="233" spans="13:20" ht="12.75">
      <c r="M233" s="5"/>
      <c r="P233" s="17"/>
      <c r="Q233" s="7"/>
      <c r="R233" s="7"/>
      <c r="S233" s="7"/>
      <c r="T233" s="8"/>
    </row>
    <row r="234" spans="13:20" ht="12.75">
      <c r="M234" s="5"/>
      <c r="P234" s="17"/>
      <c r="Q234" s="7"/>
      <c r="R234" s="7"/>
      <c r="S234" s="7"/>
      <c r="T234" s="8"/>
    </row>
    <row r="235" spans="13:20" ht="12.75">
      <c r="M235" s="5"/>
      <c r="P235" s="17"/>
      <c r="Q235" s="7"/>
      <c r="R235" s="7"/>
      <c r="S235" s="7"/>
      <c r="T235" s="8"/>
    </row>
    <row r="236" spans="13:20" ht="12.75">
      <c r="M236" s="5"/>
      <c r="P236" s="17"/>
      <c r="Q236" s="7"/>
      <c r="R236" s="7"/>
      <c r="S236" s="7"/>
      <c r="T236" s="8"/>
    </row>
    <row r="237" spans="13:20" ht="12.75">
      <c r="M237" s="5"/>
      <c r="P237" s="17"/>
      <c r="Q237" s="7"/>
      <c r="R237" s="7"/>
      <c r="S237" s="7"/>
      <c r="T237" s="8"/>
    </row>
    <row r="238" spans="13:20" ht="12.75">
      <c r="M238" s="5"/>
      <c r="P238" s="17"/>
      <c r="Q238" s="7"/>
      <c r="R238" s="7"/>
      <c r="S238" s="7"/>
      <c r="T238" s="8"/>
    </row>
    <row r="239" spans="13:20" ht="12.75">
      <c r="M239" s="5"/>
      <c r="P239" s="17"/>
      <c r="Q239" s="7"/>
      <c r="R239" s="7"/>
      <c r="S239" s="7"/>
      <c r="T239" s="8"/>
    </row>
    <row r="240" spans="13:20" ht="12.75">
      <c r="M240" s="5"/>
      <c r="P240" s="17"/>
      <c r="Q240" s="7"/>
      <c r="R240" s="7"/>
      <c r="S240" s="7"/>
      <c r="T240" s="8"/>
    </row>
    <row r="241" spans="13:20" ht="12.75">
      <c r="M241" s="5"/>
      <c r="P241" s="17"/>
      <c r="Q241" s="7"/>
      <c r="R241" s="7"/>
      <c r="S241" s="7"/>
      <c r="T241" s="8"/>
    </row>
    <row r="242" spans="13:20" ht="12.75">
      <c r="M242" s="5"/>
      <c r="P242" s="17"/>
      <c r="Q242" s="7"/>
      <c r="R242" s="7"/>
      <c r="S242" s="7"/>
      <c r="T242" s="8"/>
    </row>
    <row r="243" spans="13:20" ht="12.75">
      <c r="M243" s="5"/>
      <c r="P243" s="17"/>
      <c r="Q243" s="7"/>
      <c r="R243" s="7"/>
      <c r="S243" s="7"/>
      <c r="T243" s="8"/>
    </row>
    <row r="244" spans="13:20" ht="12.75">
      <c r="M244" s="5"/>
      <c r="P244" s="17"/>
      <c r="Q244" s="7"/>
      <c r="R244" s="7"/>
      <c r="S244" s="7"/>
      <c r="T244" s="8"/>
    </row>
    <row r="245" spans="13:20" ht="12.75">
      <c r="M245" s="5"/>
      <c r="P245" s="17"/>
      <c r="Q245" s="7"/>
      <c r="R245" s="7"/>
      <c r="S245" s="7"/>
      <c r="T245" s="8"/>
    </row>
    <row r="246" spans="13:20" ht="12.75">
      <c r="M246" s="5"/>
      <c r="P246" s="17"/>
      <c r="Q246" s="7"/>
      <c r="R246" s="7"/>
      <c r="S246" s="7"/>
      <c r="T246" s="8"/>
    </row>
    <row r="247" spans="13:20" ht="12.75">
      <c r="M247" s="5"/>
      <c r="P247" s="17"/>
      <c r="Q247" s="7"/>
      <c r="R247" s="7"/>
      <c r="S247" s="7"/>
      <c r="T247" s="8"/>
    </row>
    <row r="248" spans="13:20" ht="12.75">
      <c r="M248" s="5"/>
      <c r="P248" s="17"/>
      <c r="Q248" s="7"/>
      <c r="R248" s="7"/>
      <c r="S248" s="7"/>
      <c r="T248" s="8"/>
    </row>
    <row r="249" spans="13:20" ht="12.75">
      <c r="M249" s="5"/>
      <c r="P249" s="17"/>
      <c r="Q249" s="7"/>
      <c r="R249" s="7"/>
      <c r="S249" s="7"/>
      <c r="T249" s="8"/>
    </row>
    <row r="250" spans="13:20" ht="12.75">
      <c r="M250" s="5"/>
      <c r="P250" s="17"/>
      <c r="Q250" s="7"/>
      <c r="R250" s="7"/>
      <c r="S250" s="7"/>
      <c r="T250" s="8"/>
    </row>
    <row r="251" spans="13:20" ht="12.75">
      <c r="M251" s="5"/>
      <c r="P251" s="17"/>
      <c r="Q251" s="7"/>
      <c r="R251" s="7"/>
      <c r="S251" s="7"/>
      <c r="T251" s="8"/>
    </row>
    <row r="252" spans="13:20" ht="12.75">
      <c r="M252" s="5"/>
      <c r="P252" s="17"/>
      <c r="Q252" s="7"/>
      <c r="R252" s="7"/>
      <c r="S252" s="7"/>
      <c r="T252" s="8"/>
    </row>
    <row r="253" spans="13:20" ht="12.75">
      <c r="M253" s="5"/>
      <c r="P253" s="17"/>
      <c r="Q253" s="7"/>
      <c r="R253" s="7"/>
      <c r="S253" s="7"/>
      <c r="T253" s="8"/>
    </row>
    <row r="254" spans="13:20" ht="12.75">
      <c r="M254" s="5"/>
      <c r="P254" s="17"/>
      <c r="Q254" s="7"/>
      <c r="R254" s="7"/>
      <c r="S254" s="7"/>
      <c r="T254" s="8"/>
    </row>
    <row r="255" spans="13:20" ht="12.75">
      <c r="M255" s="5"/>
      <c r="P255" s="17"/>
      <c r="Q255" s="7"/>
      <c r="R255" s="7"/>
      <c r="S255" s="7"/>
      <c r="T255" s="8"/>
    </row>
    <row r="256" spans="13:20" ht="12.75">
      <c r="M256" s="5"/>
      <c r="P256" s="17"/>
      <c r="Q256" s="7"/>
      <c r="R256" s="7"/>
      <c r="S256" s="7"/>
      <c r="T256" s="8"/>
    </row>
    <row r="257" spans="13:20" ht="12.75">
      <c r="M257" s="5"/>
      <c r="P257" s="17"/>
      <c r="Q257" s="7"/>
      <c r="R257" s="7"/>
      <c r="S257" s="7"/>
      <c r="T257" s="8"/>
    </row>
    <row r="258" spans="13:20" ht="12.75">
      <c r="M258" s="5"/>
      <c r="P258" s="17"/>
      <c r="Q258" s="7"/>
      <c r="R258" s="7"/>
      <c r="S258" s="7"/>
      <c r="T258" s="8"/>
    </row>
    <row r="259" spans="13:20" ht="12.75">
      <c r="M259" s="5"/>
      <c r="P259" s="17"/>
      <c r="Q259" s="7"/>
      <c r="R259" s="7"/>
      <c r="S259" s="7"/>
      <c r="T259" s="8"/>
    </row>
    <row r="260" spans="13:20" ht="12.75">
      <c r="M260" s="5"/>
      <c r="P260" s="17"/>
      <c r="Q260" s="7"/>
      <c r="R260" s="7"/>
      <c r="S260" s="7"/>
      <c r="T260" s="8"/>
    </row>
    <row r="261" spans="13:20" ht="12.75">
      <c r="M261" s="5"/>
      <c r="P261" s="17"/>
      <c r="Q261" s="7"/>
      <c r="R261" s="7"/>
      <c r="S261" s="7"/>
      <c r="T261" s="8"/>
    </row>
    <row r="262" spans="13:20" ht="12.75">
      <c r="M262" s="5"/>
      <c r="P262" s="17"/>
      <c r="Q262" s="7"/>
      <c r="R262" s="7"/>
      <c r="S262" s="7"/>
      <c r="T262" s="8"/>
    </row>
    <row r="263" spans="13:20" ht="12.75">
      <c r="M263" s="5"/>
      <c r="P263" s="17"/>
      <c r="Q263" s="7"/>
      <c r="R263" s="7"/>
      <c r="S263" s="7"/>
      <c r="T263" s="8"/>
    </row>
    <row r="264" spans="13:20" ht="12.75">
      <c r="M264" s="5"/>
      <c r="P264" s="17"/>
      <c r="Q264" s="7"/>
      <c r="R264" s="7"/>
      <c r="S264" s="7"/>
      <c r="T264" s="8"/>
    </row>
    <row r="265" spans="13:20" ht="12.75">
      <c r="M265" s="5"/>
      <c r="P265" s="17"/>
      <c r="Q265" s="7"/>
      <c r="R265" s="7"/>
      <c r="S265" s="7"/>
      <c r="T265" s="8"/>
    </row>
    <row r="266" spans="13:20" ht="12.75">
      <c r="M266" s="5"/>
      <c r="P266" s="17"/>
      <c r="Q266" s="7"/>
      <c r="R266" s="7"/>
      <c r="S266" s="7"/>
      <c r="T266" s="8"/>
    </row>
    <row r="267" spans="13:20" ht="12.75">
      <c r="M267" s="5"/>
      <c r="P267" s="17"/>
      <c r="Q267" s="7"/>
      <c r="R267" s="7"/>
      <c r="S267" s="7"/>
      <c r="T267" s="8"/>
    </row>
    <row r="268" spans="13:20" ht="12.75">
      <c r="M268" s="5"/>
      <c r="P268" s="17"/>
      <c r="Q268" s="7"/>
      <c r="R268" s="7"/>
      <c r="S268" s="7"/>
      <c r="T268" s="8"/>
    </row>
    <row r="269" spans="13:20" ht="12.75">
      <c r="M269" s="5"/>
      <c r="P269" s="17"/>
      <c r="Q269" s="7"/>
      <c r="R269" s="7"/>
      <c r="S269" s="7"/>
      <c r="T269" s="8"/>
    </row>
  </sheetData>
  <sheetProtection/>
  <mergeCells count="1">
    <mergeCell ref="A1:L1"/>
  </mergeCells>
  <printOptions gridLines="1"/>
  <pageMargins left="0.118110236220472" right="0.118110236220472" top="0.393700787401575" bottom="0.393700787401575" header="0.5" footer="0.5"/>
  <pageSetup horizontalDpi="240" verticalDpi="240" orientation="landscape" paperSize="9" scale="75" r:id="rId1"/>
  <headerFooter alignWithMargins="0"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</dc:creator>
  <cp:keywords/>
  <dc:description/>
  <cp:lastModifiedBy>x</cp:lastModifiedBy>
  <cp:lastPrinted>1999-09-28T18:37:58Z</cp:lastPrinted>
  <dcterms:created xsi:type="dcterms:W3CDTF">2005-01-19T13:18:26Z</dcterms:created>
  <dcterms:modified xsi:type="dcterms:W3CDTF">2008-06-03T19:23:07Z</dcterms:modified>
  <cp:category/>
  <cp:version/>
  <cp:contentType/>
  <cp:contentStatus/>
</cp:coreProperties>
</file>